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/>
  <mc:AlternateContent xmlns:mc="http://schemas.openxmlformats.org/markup-compatibility/2006">
    <mc:Choice Requires="x15">
      <x15ac:absPath xmlns:x15ac="http://schemas.microsoft.com/office/spreadsheetml/2010/11/ac" url="/Users/nelsonmineiro/Desktop/"/>
    </mc:Choice>
  </mc:AlternateContent>
  <xr:revisionPtr revIDLastSave="0" documentId="13_ncr:1_{712B83C9-6632-9F48-9E70-C0B35109A54B}" xr6:coauthVersionLast="47" xr6:coauthVersionMax="47" xr10:uidLastSave="{00000000-0000-0000-0000-000000000000}"/>
  <bookViews>
    <workbookView xWindow="860" yWindow="800" windowWidth="34000" windowHeight="15800" activeTab="1" xr2:uid="{00000000-000D-0000-FFFF-FFFF00000000}"/>
  </bookViews>
  <sheets>
    <sheet name="Geral" sheetId="1" state="hidden" r:id="rId1"/>
    <sheet name="Lotes" sheetId="21" r:id="rId2"/>
  </sheets>
  <definedNames>
    <definedName name="_xlnm._FilterDatabase" localSheetId="0" hidden="1">Geral!#REF!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23" roundtripDataSignature="AMtx7mi0baV72wp9fv1lKuhgSIYYlT6MNg=="/>
    </ext>
  </extLst>
</workbook>
</file>

<file path=xl/calcChain.xml><?xml version="1.0" encoding="utf-8"?>
<calcChain xmlns="http://schemas.openxmlformats.org/spreadsheetml/2006/main">
  <c r="E182" i="21" l="1"/>
  <c r="E174" i="21"/>
  <c r="E166" i="21"/>
  <c r="E154" i="21"/>
  <c r="E146" i="21"/>
  <c r="E137" i="21"/>
  <c r="E129" i="21"/>
  <c r="E116" i="21"/>
  <c r="E108" i="21"/>
  <c r="E98" i="21"/>
  <c r="E85" i="21"/>
  <c r="E77" i="21"/>
  <c r="E67" i="21"/>
  <c r="E59" i="21"/>
  <c r="E50" i="21"/>
  <c r="E42" i="21"/>
  <c r="E34" i="21"/>
  <c r="E14" i="21"/>
  <c r="E24" i="21"/>
  <c r="E178" i="21"/>
  <c r="C177" i="21"/>
  <c r="A177" i="21"/>
  <c r="E170" i="21"/>
  <c r="C169" i="21"/>
  <c r="A169" i="21"/>
  <c r="E158" i="21"/>
  <c r="C157" i="21"/>
  <c r="A157" i="21"/>
  <c r="C149" i="21"/>
  <c r="A149" i="21"/>
  <c r="C140" i="21"/>
  <c r="A140" i="21"/>
  <c r="E133" i="21"/>
  <c r="C132" i="21"/>
  <c r="A132" i="21"/>
  <c r="E120" i="21"/>
  <c r="C119" i="21"/>
  <c r="A119" i="21"/>
  <c r="C111" i="21"/>
  <c r="A111" i="21"/>
  <c r="C101" i="21"/>
  <c r="A101" i="21"/>
  <c r="C88" i="21"/>
  <c r="A88" i="21"/>
  <c r="C80" i="21"/>
  <c r="A80" i="21"/>
  <c r="C70" i="21"/>
  <c r="A70" i="21"/>
  <c r="C62" i="21"/>
  <c r="A62" i="21"/>
  <c r="C53" i="21"/>
  <c r="A53" i="21"/>
  <c r="C45" i="21"/>
  <c r="A45" i="21"/>
  <c r="C37" i="21"/>
  <c r="A37" i="21"/>
  <c r="C27" i="21"/>
  <c r="A27" i="21"/>
  <c r="C17" i="21"/>
  <c r="A17" i="21"/>
  <c r="A9" i="21"/>
  <c r="C9" i="21"/>
  <c r="D181" i="21"/>
  <c r="C181" i="21"/>
  <c r="B181" i="21"/>
  <c r="A181" i="21"/>
  <c r="D173" i="21"/>
  <c r="C173" i="21"/>
  <c r="B173" i="21"/>
  <c r="A173" i="21"/>
  <c r="D161" i="21"/>
  <c r="D162" i="21"/>
  <c r="D163" i="21"/>
  <c r="D164" i="21"/>
  <c r="D165" i="21"/>
  <c r="C161" i="21"/>
  <c r="C162" i="21"/>
  <c r="C163" i="21"/>
  <c r="C164" i="21"/>
  <c r="C165" i="21"/>
  <c r="B161" i="21"/>
  <c r="B162" i="21"/>
  <c r="B163" i="21"/>
  <c r="B164" i="21"/>
  <c r="B165" i="21"/>
  <c r="A161" i="21"/>
  <c r="A162" i="21"/>
  <c r="A163" i="21"/>
  <c r="A164" i="21"/>
  <c r="A165" i="21"/>
  <c r="D153" i="21"/>
  <c r="C153" i="21"/>
  <c r="B153" i="21"/>
  <c r="A153" i="21"/>
  <c r="D144" i="21"/>
  <c r="D145" i="21"/>
  <c r="C144" i="21"/>
  <c r="C145" i="21"/>
  <c r="B144" i="21"/>
  <c r="B145" i="21"/>
  <c r="A144" i="21"/>
  <c r="A145" i="21"/>
  <c r="D136" i="21"/>
  <c r="C136" i="21"/>
  <c r="B136" i="21"/>
  <c r="A136" i="21"/>
  <c r="A128" i="21"/>
  <c r="B128" i="21"/>
  <c r="D128" i="21"/>
  <c r="A127" i="21"/>
  <c r="B127" i="21"/>
  <c r="C127" i="21"/>
  <c r="D127" i="21"/>
  <c r="A126" i="21"/>
  <c r="B126" i="21"/>
  <c r="C126" i="21"/>
  <c r="D126" i="21"/>
  <c r="D123" i="21"/>
  <c r="D124" i="21"/>
  <c r="D125" i="21"/>
  <c r="C124" i="21"/>
  <c r="B123" i="21"/>
  <c r="B124" i="21"/>
  <c r="B125" i="21"/>
  <c r="A123" i="21"/>
  <c r="A124" i="21"/>
  <c r="A125" i="21"/>
  <c r="D115" i="21"/>
  <c r="C115" i="21"/>
  <c r="B115" i="21"/>
  <c r="A115" i="21"/>
  <c r="D105" i="21"/>
  <c r="D106" i="21"/>
  <c r="D107" i="21"/>
  <c r="C105" i="21"/>
  <c r="C106" i="21"/>
  <c r="C107" i="21"/>
  <c r="B105" i="21"/>
  <c r="B106" i="21"/>
  <c r="B107" i="21"/>
  <c r="A105" i="21"/>
  <c r="A106" i="21"/>
  <c r="A107" i="21"/>
  <c r="A97" i="21"/>
  <c r="B97" i="21"/>
  <c r="C97" i="21"/>
  <c r="D97" i="21"/>
  <c r="A96" i="21"/>
  <c r="B96" i="21"/>
  <c r="C96" i="21"/>
  <c r="D96" i="21"/>
  <c r="D92" i="21"/>
  <c r="D93" i="21"/>
  <c r="D94" i="21"/>
  <c r="D95" i="21"/>
  <c r="C92" i="21"/>
  <c r="C93" i="21"/>
  <c r="C94" i="21"/>
  <c r="C95" i="21"/>
  <c r="B92" i="21"/>
  <c r="B93" i="21"/>
  <c r="B94" i="21"/>
  <c r="B95" i="21"/>
  <c r="A92" i="21"/>
  <c r="A93" i="21"/>
  <c r="A94" i="21"/>
  <c r="A95" i="21"/>
  <c r="D84" i="21"/>
  <c r="C84" i="21"/>
  <c r="B84" i="21"/>
  <c r="A84" i="21"/>
  <c r="A76" i="21"/>
  <c r="B76" i="21"/>
  <c r="C76" i="21"/>
  <c r="D76" i="21"/>
  <c r="A75" i="21"/>
  <c r="B75" i="21"/>
  <c r="C75" i="21"/>
  <c r="D75" i="21"/>
  <c r="D74" i="21"/>
  <c r="C74" i="21"/>
  <c r="B74" i="21"/>
  <c r="A74" i="21"/>
  <c r="D66" i="21"/>
  <c r="C66" i="21"/>
  <c r="B66" i="21"/>
  <c r="A66" i="21"/>
  <c r="A58" i="21"/>
  <c r="B58" i="21"/>
  <c r="C58" i="21"/>
  <c r="D58" i="21"/>
  <c r="D57" i="21"/>
  <c r="C57" i="21"/>
  <c r="B57" i="21"/>
  <c r="A57" i="21"/>
  <c r="D49" i="21"/>
  <c r="C49" i="21"/>
  <c r="B49" i="21"/>
  <c r="A49" i="21"/>
  <c r="D41" i="21"/>
  <c r="C41" i="21"/>
  <c r="B41" i="21"/>
  <c r="A41" i="21"/>
  <c r="D13" i="21"/>
  <c r="C13" i="21"/>
  <c r="B13" i="21"/>
  <c r="A13" i="21"/>
  <c r="D31" i="21" l="1"/>
  <c r="D32" i="21"/>
  <c r="D33" i="21"/>
  <c r="C31" i="21"/>
  <c r="C32" i="21"/>
  <c r="C33" i="21"/>
  <c r="B31" i="21"/>
  <c r="B32" i="21"/>
  <c r="B33" i="21"/>
  <c r="A31" i="21"/>
  <c r="A32" i="21"/>
  <c r="A33" i="21"/>
  <c r="D21" i="21"/>
  <c r="D22" i="21"/>
  <c r="D23" i="21"/>
  <c r="C21" i="21"/>
  <c r="C22" i="21"/>
  <c r="C23" i="21"/>
  <c r="B21" i="21"/>
  <c r="B22" i="21"/>
  <c r="B23" i="21"/>
  <c r="A21" i="21"/>
  <c r="A22" i="21"/>
  <c r="A23" i="21"/>
</calcChain>
</file>

<file path=xl/sharedStrings.xml><?xml version="1.0" encoding="utf-8"?>
<sst xmlns="http://schemas.openxmlformats.org/spreadsheetml/2006/main" count="400" uniqueCount="97">
  <si>
    <t>Lote N.º</t>
  </si>
  <si>
    <t>Designação do Lote</t>
  </si>
  <si>
    <t>Tipologia de Produto</t>
  </si>
  <si>
    <t>Unidade</t>
  </si>
  <si>
    <t>Preço por Unidade para o Agrupamento de Escolas N.º 2 de Abrantes (Euros s/IVA) em Algarismos</t>
  </si>
  <si>
    <t>PÃO</t>
  </si>
  <si>
    <t>PÃO de MISTURA (60gr)</t>
  </si>
  <si>
    <t>BOLOS</t>
  </si>
  <si>
    <t>BOLOS SEM CREMES E/OU RECHEIOS</t>
  </si>
  <si>
    <t>MANTEIGA</t>
  </si>
  <si>
    <t>QUEIJO FRESCO BARRA</t>
  </si>
  <si>
    <t>ÁGUAS</t>
  </si>
  <si>
    <t>ÁGUA 0,33 L</t>
  </si>
  <si>
    <t>ÁGUA 0,50 L</t>
  </si>
  <si>
    <t>ÁGUA 1,50 L</t>
  </si>
  <si>
    <t>SUMO COMPAL PEQUENO</t>
  </si>
  <si>
    <t>LEITE MEIO GORDO</t>
  </si>
  <si>
    <t>ATUM</t>
  </si>
  <si>
    <t>FRUTA E LEGUMES</t>
  </si>
  <si>
    <t>ALFACE</t>
  </si>
  <si>
    <t>BANANA</t>
  </si>
  <si>
    <t>CENOURA</t>
  </si>
  <si>
    <t>LARANJA</t>
  </si>
  <si>
    <t>MAÇÃ</t>
  </si>
  <si>
    <t>TOMATE</t>
  </si>
  <si>
    <t>CHARCUTARIA</t>
  </si>
  <si>
    <t>1 - Identificação do Concorrente</t>
  </si>
  <si>
    <t xml:space="preserve">Denominação Social: </t>
  </si>
  <si>
    <t>Número de Identificação Fiscal (NIF):</t>
  </si>
  <si>
    <t>Preço Médio Global do Lote 01 sem IVA, em algarismos</t>
  </si>
  <si>
    <t>Lote</t>
  </si>
  <si>
    <t>BOLACHAS</t>
  </si>
  <si>
    <t>CHÁS</t>
  </si>
  <si>
    <t>GELATINAS 0%</t>
  </si>
  <si>
    <t>IOGURTES</t>
  </si>
  <si>
    <t>AÇUCARES</t>
  </si>
  <si>
    <t xml:space="preserve">DESCAFEINADO </t>
  </si>
  <si>
    <t>ADOÇANTE</t>
  </si>
  <si>
    <t>PRODUTOS LÁCTEOS</t>
  </si>
  <si>
    <t>AÇUCAR</t>
  </si>
  <si>
    <t>AROMAS (preferencilamente sem edulcorante)</t>
  </si>
  <si>
    <t>LIQUIDOS (preferencialmente sem edulcorante)</t>
  </si>
  <si>
    <t>QUEIJO com teor de gordura inferior a 45%</t>
  </si>
  <si>
    <t>CAFÉ</t>
  </si>
  <si>
    <t>kg</t>
  </si>
  <si>
    <t>GELADOS DE LEITE E/OU FRUTA</t>
  </si>
  <si>
    <t>CARNE ASSADA</t>
  </si>
  <si>
    <t>FRUTOS SECOS (sem adição de óleos ou sal)</t>
  </si>
  <si>
    <t>PALITOS VACA QUE RI</t>
  </si>
  <si>
    <t>CACAU</t>
  </si>
  <si>
    <t>ATUM (ao natural; em água)</t>
  </si>
  <si>
    <t>FIAMBRE FATIADO (Aves)</t>
  </si>
  <si>
    <t>FRUTA DESIDRATADA(sem adição de óleos ou sal)</t>
  </si>
  <si>
    <t>EPA GELADO DE LEITE</t>
  </si>
  <si>
    <t>SOLERO GELADO DE FUTA E LEITE</t>
  </si>
  <si>
    <t>MAGNUM</t>
  </si>
  <si>
    <t>PERNA DE PAU</t>
  </si>
  <si>
    <t>CORNETTO</t>
  </si>
  <si>
    <t>DIGESTIVAS</t>
  </si>
  <si>
    <t>INTEGRAIS</t>
  </si>
  <si>
    <t>ÁGUA E SAL</t>
  </si>
  <si>
    <t>CROISSANT SIMPLES</t>
  </si>
  <si>
    <t>Doses individuais</t>
  </si>
  <si>
    <t>Saqueta</t>
  </si>
  <si>
    <t>CARNE DE PORCO ASSADA (em vácuo)</t>
  </si>
  <si>
    <t>Quantidade estimada</t>
  </si>
  <si>
    <t>Preço base estimado</t>
  </si>
  <si>
    <t>Preço base estimado do lote</t>
  </si>
  <si>
    <t>à unidade</t>
  </si>
  <si>
    <t>CAFÉ GRÃO, LOTE SUPERIOR</t>
  </si>
  <si>
    <t>OVO COZIDO</t>
  </si>
  <si>
    <t>SUMOS C/ BAIXO TEOR DE AÇUCAR(Néctares: até 250 mL, teor de fruta de 25-50%, sem corantes, conservantes e outros aditivos. Sumos de fruta: com pelo menos 50% de fruta e/ou vegetais, até 250 mL. Mono-doses de fruta líquida: até 110 mL, teor de fruta mínimo de 70%, sem edulcorantes, açúcar e aditivos.)</t>
  </si>
  <si>
    <t>PÃO DE LEITE</t>
  </si>
  <si>
    <t>LEITE MEIO GORDO S/LACTOSE</t>
  </si>
  <si>
    <t>Litro</t>
  </si>
  <si>
    <t>FRUTA DESIDRATADA</t>
  </si>
  <si>
    <t>Preço Médio Global do Lote 02 sem IVA, em algarismos</t>
  </si>
  <si>
    <t>Preço Médio Global do Lote 03 sem IVA, em algarismos</t>
  </si>
  <si>
    <t>Preço Médio Global do Lote 04 sem IVA, em algarismos</t>
  </si>
  <si>
    <t>Preço Médio Global do Lote 05 sem IVA, em algarismos</t>
  </si>
  <si>
    <t>Preço Médio Global do Lote 06 sem IVA, em algarismos</t>
  </si>
  <si>
    <t>Preço Médio Global do Lote 07 sem IVA, em algarismos</t>
  </si>
  <si>
    <t>Preço Médio Global do Lote 08 sem IVA, em algarismos</t>
  </si>
  <si>
    <t>Preço Médio Global do Lote 09 sem IVA, em algarismos</t>
  </si>
  <si>
    <t>Preço Médio Global do Lote 10 sem IVA, em algarismos</t>
  </si>
  <si>
    <t>Preço Médio Global do Lote 11 sem IVA, em algarismos</t>
  </si>
  <si>
    <t>Preço Médio Global do Lote 12 sem IVA, em algarismos</t>
  </si>
  <si>
    <t>Preço Médio Global do Lote 13 sem IVA, em algarismos</t>
  </si>
  <si>
    <t>Preço Médio Global do Lote 14 sem IVA, em algarismos</t>
  </si>
  <si>
    <t>Preço Médio Global do Lote 15 sem IVA, em algarismos</t>
  </si>
  <si>
    <t>Preço Médio Global do Lote 16 sem IVA, em algarismos</t>
  </si>
  <si>
    <t>Preço Médio Global do Lote 17 sem IVA, em algarismos</t>
  </si>
  <si>
    <t>Preço Médio Global do Lote 18 sem IVA, em algarismos</t>
  </si>
  <si>
    <t>Preço Médio Global do Lote 19 sem IVA, em algarismos</t>
  </si>
  <si>
    <t xml:space="preserve">FRUTOS SECOS </t>
  </si>
  <si>
    <t>Anexo II do Convite do Procedimento AEN2ABT N.º 04/2024</t>
  </si>
  <si>
    <t>Anexo II do Convite do Procedimento AEN2ABT N.º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</si>
</sst>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_-* #,##0.0000\ &quot;€&quot;_-;\-* #,##0.0000\ &quot;€&quot;_-;_-* &quot;-&quot;??\ &quot;€&quot;_-;_-@"/>
    <numFmt numFmtId="166" formatCode="_-* #,##0.00\ [$€-816]_-;\-* #,##0.00\ [$€-816]_-;_-* &quot;-&quot;??\ [$€-816]_-;_-@_-"/>
  </numFmts>
  <fonts count="19" x14ac:knownFonts="1">
    <font>
      <sz val="10"/>
      <color rgb="FF000000"/>
      <name val="Arial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color rgb="FF0070C0"/>
      <name val="Arial"/>
      <family val="2"/>
    </font>
    <font>
      <sz val="11"/>
      <name val="Verdana"/>
      <family val="2"/>
    </font>
    <font>
      <b/>
      <sz val="11"/>
      <name val="Arial"/>
      <family val="2"/>
    </font>
    <font>
      <b/>
      <sz val="18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0" fillId="2" borderId="4" xfId="0" applyFill="1" applyBorder="1"/>
    <xf numFmtId="0" fontId="0" fillId="2" borderId="4" xfId="0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5" fontId="9" fillId="5" borderId="10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165" fontId="16" fillId="5" borderId="10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4" borderId="3" xfId="0" applyFill="1" applyBorder="1" applyAlignment="1" applyProtection="1">
      <alignment vertical="center" wrapText="1"/>
      <protection locked="0"/>
    </xf>
    <xf numFmtId="0" fontId="0" fillId="4" borderId="3" xfId="0" applyFill="1" applyBorder="1" applyAlignment="1" applyProtection="1">
      <alignment vertical="center"/>
      <protection locked="0"/>
    </xf>
    <xf numFmtId="166" fontId="11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66" fontId="17" fillId="3" borderId="4" xfId="0" applyNumberFormat="1" applyFont="1" applyFill="1" applyBorder="1" applyAlignment="1">
      <alignment horizontal="right" vertical="center" wrapText="1"/>
    </xf>
    <xf numFmtId="165" fontId="9" fillId="5" borderId="10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* #,##0.0000\ &quot;€&quot;_-;\-* #,##0.0000\ &quot;€&quot;_-;_-* &quot;-&quot;??\ &quot;€&quot;_-;_-@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.00\ [$€-816]_-;\-* #,##0.00\ [$€-816]_-;_-* &quot;-&quot;??\ [$€-816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theme" Target="theme/theme1.xml"/><Relationship Id="rId23" Type="http://customschemas.google.com/relationships/workbookmetadata" Target="metadata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Lote1" displayName="Lote1" ref="A2:G3" headerRowDxfId="429" dataDxfId="428" totalsRowDxfId="427">
  <autoFilter ref="A2:G3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Lote N.º" totalsRowLabel="Total" dataDxfId="426" totalsRowDxfId="425"/>
    <tableColumn id="2" xr3:uid="{00000000-0010-0000-0000-000002000000}" name="Designação do Lote" dataDxfId="424" totalsRowDxfId="423"/>
    <tableColumn id="3" xr3:uid="{00000000-0010-0000-0000-000003000000}" name="Preço base estimado do lote" dataDxfId="422" totalsRowDxfId="421"/>
    <tableColumn id="4" xr3:uid="{00000000-0010-0000-0000-000004000000}" name="Tipologia de Produto" dataDxfId="420" totalsRowDxfId="419"/>
    <tableColumn id="5" xr3:uid="{00000000-0010-0000-0000-000005000000}" name="Quantidade estimada" dataDxfId="418" totalsRowDxfId="417"/>
    <tableColumn id="6" xr3:uid="{00000000-0010-0000-0000-000006000000}" name="Unidade" dataDxfId="416" totalsRowDxfId="415"/>
    <tableColumn id="7" xr3:uid="{00000000-0010-0000-0000-000007000000}" name="Preço por Unidade para o Agrupamento de Escolas N.º 2 de Abrantes (Euros s/IVA) em Algarismos" totalsRowFunction="sum" dataDxfId="414" totalsRowDxfId="413"/>
  </tableColumns>
  <tableStyleInfo name="TableStyleLight13" showFirstColumn="1" showLastColumn="0" showRowStripes="1" showColumnStripes="1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9000000}" name="Lote10" displayName="Lote10" ref="A44:G50" headerRowDxfId="279" dataDxfId="278" totalsRowDxfId="277">
  <autoFilter ref="A44:G50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900-000001000000}" name="Lote N.º" totalsRowLabel="Total" dataDxfId="276" totalsRowDxfId="275"/>
    <tableColumn id="2" xr3:uid="{00000000-0010-0000-0900-000002000000}" name="Designação do Lote" dataDxfId="274" totalsRowDxfId="273"/>
    <tableColumn id="3" xr3:uid="{00000000-0010-0000-0900-000003000000}" name="Preço base estimado do lote" dataDxfId="272" totalsRowDxfId="271"/>
    <tableColumn id="4" xr3:uid="{00000000-0010-0000-0900-000004000000}" name="Tipologia de Produto" dataDxfId="270" totalsRowDxfId="269"/>
    <tableColumn id="5" xr3:uid="{00000000-0010-0000-0900-000005000000}" name="Quantidade estimada" dataDxfId="268" totalsRowDxfId="267"/>
    <tableColumn id="6" xr3:uid="{00000000-0010-0000-0900-000006000000}" name="Unidade" dataDxfId="266" totalsRowDxfId="265"/>
    <tableColumn id="7" xr3:uid="{00000000-0010-0000-0900-000007000000}" name="Preço por Unidade para o Agrupamento de Escolas N.º 2 de Abrantes (Euros s/IVA) em Algarismos" totalsRowFunction="sum" dataDxfId="264" totalsRowDxfId="263"/>
  </tableColumns>
  <tableStyleInfo name="TableStyleLight13" showFirstColumn="1" showLastColumn="0" showRowStripes="1" showColumnStripes="1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A000000}" name="Lote11" displayName="Lote11" ref="A53:G56" headerRowDxfId="262" dataDxfId="261" totalsRowDxfId="260">
  <autoFilter ref="A53:G56" xr:uid="{00000000-0009-0000-0100-00001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A00-000001000000}" name="Lote N.º" totalsRowLabel="Total" dataDxfId="259" totalsRowDxfId="258"/>
    <tableColumn id="2" xr3:uid="{00000000-0010-0000-0A00-000002000000}" name="Designação do Lote" dataDxfId="257" totalsRowDxfId="256"/>
    <tableColumn id="3" xr3:uid="{00000000-0010-0000-0A00-000003000000}" name="Preço base estimado do lote" dataDxfId="255" totalsRowDxfId="254"/>
    <tableColumn id="4" xr3:uid="{00000000-0010-0000-0A00-000004000000}" name="Tipologia de Produto" dataDxfId="253" totalsRowDxfId="252"/>
    <tableColumn id="5" xr3:uid="{00000000-0010-0000-0A00-000005000000}" name="Quantidade estimada" dataDxfId="251" totalsRowDxfId="250"/>
    <tableColumn id="6" xr3:uid="{00000000-0010-0000-0A00-000006000000}" name="Unidade" dataDxfId="249" totalsRowDxfId="248"/>
    <tableColumn id="7" xr3:uid="{00000000-0010-0000-0A00-000007000000}" name="Preço por Unidade para o Agrupamento de Escolas N.º 2 de Abrantes (Euros s/IVA) em Algarismos" totalsRowFunction="sum" dataDxfId="247" totalsRowDxfId="246"/>
  </tableColumns>
  <tableStyleInfo name="TableStyleLight13" showFirstColumn="1" showLastColumn="0" showRowStripes="1" showColumnStripes="1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B000000}" name="Lote12" displayName="Lote12" ref="A59:G60" headerRowDxfId="245" dataDxfId="244" totalsRowDxfId="243">
  <autoFilter ref="A59:G60" xr:uid="{00000000-0009-0000-0100-00001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B00-000001000000}" name="Lote N.º" totalsRowLabel="Total" dataDxfId="242" totalsRowDxfId="241"/>
    <tableColumn id="2" xr3:uid="{00000000-0010-0000-0B00-000002000000}" name="Designação do Lote" dataDxfId="240" totalsRowDxfId="239"/>
    <tableColumn id="3" xr3:uid="{00000000-0010-0000-0B00-000003000000}" name="Preço base estimado do lote" dataDxfId="238" totalsRowDxfId="237"/>
    <tableColumn id="4" xr3:uid="{00000000-0010-0000-0B00-000004000000}" name="Tipologia de Produto" dataDxfId="236" totalsRowDxfId="235"/>
    <tableColumn id="5" xr3:uid="{00000000-0010-0000-0B00-000005000000}" name="Quantidade estimada" dataDxfId="234" totalsRowDxfId="233"/>
    <tableColumn id="6" xr3:uid="{00000000-0010-0000-0B00-000006000000}" name="Unidade" dataDxfId="232" totalsRowDxfId="231"/>
    <tableColumn id="7" xr3:uid="{00000000-0010-0000-0B00-000007000000}" name="Preço por Unidade para o Agrupamento de Escolas N.º 2 de Abrantes (Euros s/IVA) em Algarismos" totalsRowFunction="sum" dataDxfId="230" totalsRowDxfId="229"/>
  </tableColumns>
  <tableStyleInfo name="TableStyleLight13" showFirstColumn="1" showLastColumn="0" showRowStripes="1" showColumnStripes="1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C000000}" name="Lote13" displayName="Lote13" ref="A63:G69" headerRowDxfId="228" dataDxfId="227" totalsRowDxfId="226">
  <autoFilter ref="A63:G69" xr:uid="{00000000-0009-0000-0100-00001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C00-000001000000}" name="Lote N.º" totalsRowLabel="Total" dataDxfId="225"/>
    <tableColumn id="2" xr3:uid="{00000000-0010-0000-0C00-000002000000}" name="Designação do Lote" dataDxfId="224"/>
    <tableColumn id="3" xr3:uid="{00000000-0010-0000-0C00-000003000000}" name="Preço base estimado do lote" dataDxfId="223"/>
    <tableColumn id="4" xr3:uid="{00000000-0010-0000-0C00-000004000000}" name="Tipologia de Produto" dataDxfId="222"/>
    <tableColumn id="5" xr3:uid="{00000000-0010-0000-0C00-000005000000}" name="Quantidade estimada" dataDxfId="221"/>
    <tableColumn id="6" xr3:uid="{00000000-0010-0000-0C00-000006000000}" name="Unidade" dataDxfId="220"/>
    <tableColumn id="7" xr3:uid="{00000000-0010-0000-0C00-000007000000}" name="Preço por Unidade para o Agrupamento de Escolas N.º 2 de Abrantes (Euros s/IVA) em Algarismos" totalsRowFunction="sum" dataDxfId="219" totalsRowDxfId="218"/>
  </tableColumns>
  <tableStyleInfo name="TableStyleLight13" showFirstColumn="1" showLastColumn="0" showRowStripes="1" showColumnStripes="1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D000000}" name="Lote14" displayName="Lote14" ref="A72:G73" headerRowDxfId="217" dataDxfId="216" totalsRowDxfId="215">
  <autoFilter ref="A72:G73" xr:uid="{00000000-0009-0000-0100-00001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D00-000001000000}" name="Lote N.º" totalsRowLabel="Total" dataDxfId="214"/>
    <tableColumn id="2" xr3:uid="{00000000-0010-0000-0D00-000002000000}" name="Designação do Lote" dataDxfId="213"/>
    <tableColumn id="3" xr3:uid="{00000000-0010-0000-0D00-000003000000}" name="Preço base estimado do lote" dataDxfId="212"/>
    <tableColumn id="4" xr3:uid="{00000000-0010-0000-0D00-000004000000}" name="Tipologia de Produto" dataDxfId="211"/>
    <tableColumn id="5" xr3:uid="{00000000-0010-0000-0D00-000005000000}" name="Quantidade estimada" dataDxfId="210"/>
    <tableColumn id="6" xr3:uid="{00000000-0010-0000-0D00-000006000000}" name="Unidade" dataDxfId="209"/>
    <tableColumn id="7" xr3:uid="{00000000-0010-0000-0D00-000007000000}" name="Preço por Unidade para o Agrupamento de Escolas N.º 2 de Abrantes (Euros s/IVA) em Algarismos" totalsRowFunction="sum" dataDxfId="208" totalsRowDxfId="207"/>
  </tableColumns>
  <tableStyleInfo name="TableStyleLight13" showFirstColumn="1" showLastColumn="0" showRowStripes="1" showColumnStripes="1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E000000}" name="Lote15" displayName="Lote15" ref="A76:G78" headerRowDxfId="206" dataDxfId="205" totalsRowDxfId="204">
  <autoFilter ref="A76:G78" xr:uid="{00000000-0009-0000-0100-00001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E00-000001000000}" name="Lote N.º" totalsRowLabel="Total" dataDxfId="203"/>
    <tableColumn id="2" xr3:uid="{00000000-0010-0000-0E00-000002000000}" name="Designação do Lote" dataDxfId="202"/>
    <tableColumn id="3" xr3:uid="{00000000-0010-0000-0E00-000003000000}" name="Preço base estimado do lote" dataDxfId="201"/>
    <tableColumn id="4" xr3:uid="{00000000-0010-0000-0E00-000004000000}" name="Tipologia de Produto" dataDxfId="200"/>
    <tableColumn id="5" xr3:uid="{00000000-0010-0000-0E00-000005000000}" name="Quantidade estimada" dataDxfId="199"/>
    <tableColumn id="6" xr3:uid="{00000000-0010-0000-0E00-000006000000}" name="Unidade" dataDxfId="198"/>
    <tableColumn id="7" xr3:uid="{00000000-0010-0000-0E00-000007000000}" name="Preço por Unidade para o Agrupamento de Escolas N.º 2 de Abrantes (Euros s/IVA) em Algarismos" totalsRowFunction="sum" dataDxfId="197" totalsRowDxfId="196"/>
  </tableColumns>
  <tableStyleInfo name="TableStyleLight13" showFirstColumn="1" showLastColumn="0" showRowStripes="1" showColumnStripes="1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F000000}" name="Lote16" displayName="Lote16" ref="A81:G82" headerRowDxfId="195" dataDxfId="194" totalsRowDxfId="193">
  <autoFilter ref="A81:G82" xr:uid="{00000000-0009-0000-0100-00001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F00-000001000000}" name="Lote N.º" totalsRowLabel="Total" dataDxfId="192"/>
    <tableColumn id="2" xr3:uid="{00000000-0010-0000-0F00-000002000000}" name="Designação do Lote" dataDxfId="191"/>
    <tableColumn id="3" xr3:uid="{00000000-0010-0000-0F00-000003000000}" name="Preço base estimado do lote" dataDxfId="190"/>
    <tableColumn id="4" xr3:uid="{00000000-0010-0000-0F00-000004000000}" name="Tipologia de Produto" dataDxfId="189"/>
    <tableColumn id="5" xr3:uid="{00000000-0010-0000-0F00-000005000000}" name="Quantidade estimada" dataDxfId="188"/>
    <tableColumn id="6" xr3:uid="{00000000-0010-0000-0F00-000006000000}" name="Unidade" dataDxfId="187"/>
    <tableColumn id="7" xr3:uid="{00000000-0010-0000-0F00-000007000000}" name="Preço por Unidade para o Agrupamento de Escolas N.º 2 de Abrantes (Euros s/IVA) em Algarismos" totalsRowFunction="sum" dataDxfId="186" totalsRowDxfId="185"/>
  </tableColumns>
  <tableStyleInfo name="TableStyleLight13" showFirstColumn="1" showLastColumn="0" showRowStripes="1" showColumnStripes="1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0000000}" name="Lote17" displayName="Lote17" ref="A85:G90" headerRowDxfId="184" dataDxfId="183" totalsRowDxfId="182">
  <autoFilter ref="A85:G90" xr:uid="{00000000-0009-0000-0100-00001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000-000001000000}" name="Lote N.º" totalsRowLabel="Total" dataDxfId="181"/>
    <tableColumn id="2" xr3:uid="{00000000-0010-0000-1000-000002000000}" name="Designação do Lote" dataDxfId="180"/>
    <tableColumn id="3" xr3:uid="{00000000-0010-0000-1000-000003000000}" name="Preço base estimado do lote" dataDxfId="179"/>
    <tableColumn id="4" xr3:uid="{00000000-0010-0000-1000-000004000000}" name="Tipologia de Produto" dataDxfId="178"/>
    <tableColumn id="5" xr3:uid="{00000000-0010-0000-1000-000005000000}" name="Quantidade estimada" dataDxfId="177"/>
    <tableColumn id="6" xr3:uid="{00000000-0010-0000-1000-000006000000}" name="Unidade" dataDxfId="176"/>
    <tableColumn id="7" xr3:uid="{00000000-0010-0000-1000-000007000000}" name="Preço por Unidade para o Agrupamento de Escolas N.º 2 de Abrantes (Euros s/IVA) em Algarismos" totalsRowFunction="sum" dataDxfId="175" totalsRowDxfId="174"/>
  </tableColumns>
  <tableStyleInfo name="TableStyleLight13" showFirstColumn="1" showLastColumn="0" showRowStripes="1" showColumnStripes="1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1000000}" name="Lote18" displayName="Lote18" ref="A93:G94" headerRowDxfId="173" dataDxfId="172" totalsRowDxfId="171">
  <autoFilter ref="A93:G94" xr:uid="{00000000-0009-0000-0100-00001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100-000001000000}" name="Lote N.º" totalsRowLabel="Total" dataDxfId="170"/>
    <tableColumn id="2" xr3:uid="{00000000-0010-0000-1100-000002000000}" name="Designação do Lote" dataDxfId="169"/>
    <tableColumn id="3" xr3:uid="{00000000-0010-0000-1100-000003000000}" name="Preço base estimado do lote" dataDxfId="168"/>
    <tableColumn id="4" xr3:uid="{00000000-0010-0000-1100-000004000000}" name="Tipologia de Produto" dataDxfId="167"/>
    <tableColumn id="5" xr3:uid="{00000000-0010-0000-1100-000005000000}" name="Quantidade estimada" dataDxfId="166"/>
    <tableColumn id="6" xr3:uid="{00000000-0010-0000-1100-000006000000}" name="Unidade" dataDxfId="165"/>
    <tableColumn id="7" xr3:uid="{00000000-0010-0000-1100-000007000000}" name="Preço por Unidade para o Agrupamento de Escolas N.º 2 de Abrantes (Euros s/IVA) em Algarismos" totalsRowFunction="sum" dataDxfId="164" totalsRowDxfId="163"/>
  </tableColumns>
  <tableStyleInfo name="TableStyleLight13" showFirstColumn="1" showLastColumn="0" showRowStripes="1" showColumnStripes="1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2000000}" name="Lote1833" displayName="Lote1833" ref="A97:G98" headerRowDxfId="162" dataDxfId="161" totalsRowDxfId="160">
  <autoFilter ref="A97:G98" xr:uid="{00000000-0009-0000-0100-00002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200-000001000000}" name="Lote N.º" totalsRowLabel="Total" dataDxfId="159"/>
    <tableColumn id="2" xr3:uid="{00000000-0010-0000-1200-000002000000}" name="Designação do Lote" dataDxfId="158"/>
    <tableColumn id="3" xr3:uid="{00000000-0010-0000-1200-000003000000}" name="Preço base estimado do lote" dataDxfId="157"/>
    <tableColumn id="4" xr3:uid="{00000000-0010-0000-1200-000004000000}" name="Tipologia de Produto" dataDxfId="156"/>
    <tableColumn id="5" xr3:uid="{00000000-0010-0000-1200-000005000000}" name="Quantidade estimada" dataDxfId="155"/>
    <tableColumn id="6" xr3:uid="{00000000-0010-0000-1200-000006000000}" name="Unidade" dataDxfId="154"/>
    <tableColumn id="7" xr3:uid="{00000000-0010-0000-1200-000007000000}" name="Preço por Unidade para o Agrupamento de Escolas N.º 2 de Abrantes (Euros s/IVA) em Algarismos" totalsRowFunction="sum" dataDxfId="153" totalsRowDxfId="152"/>
  </tableColumns>
  <tableStyleInfo name="TableStyleLight13" showFirstColumn="1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Lote2" displayName="Lote2" ref="A5:G8" headerRowDxfId="412" dataDxfId="411" totalsRowDxfId="410">
  <autoFilter ref="A5:G8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Lote N.º" totalsRowLabel="Total" dataDxfId="409" totalsRowDxfId="408"/>
    <tableColumn id="2" xr3:uid="{00000000-0010-0000-0100-000002000000}" name="Designação do Lote" dataDxfId="407" totalsRowDxfId="406"/>
    <tableColumn id="3" xr3:uid="{00000000-0010-0000-0100-000003000000}" name="Preço base estimado do lote" dataDxfId="405" totalsRowDxfId="404"/>
    <tableColumn id="4" xr3:uid="{00000000-0010-0000-0100-000004000000}" name="Tipologia de Produto" dataDxfId="403" totalsRowDxfId="402"/>
    <tableColumn id="5" xr3:uid="{00000000-0010-0000-0100-000005000000}" name="Quantidade estimada" dataDxfId="401" totalsRowDxfId="400"/>
    <tableColumn id="6" xr3:uid="{00000000-0010-0000-0100-000006000000}" name="Unidade" dataDxfId="399" totalsRowDxfId="398"/>
    <tableColumn id="7" xr3:uid="{00000000-0010-0000-0100-000007000000}" name="Preço por Unidade para o Agrupamento de Escolas N.º 2 de Abrantes (Euros s/IVA) em Algarismos" totalsRowFunction="sum" dataDxfId="397" totalsRowDxfId="396"/>
  </tableColumns>
  <tableStyleInfo name="TableStyleLight13" showFirstColumn="1" showLastColumn="0" showRowStripes="1" showColumnStripes="1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3000000}" name="Tabela35" displayName="Tabela35" ref="A12:E13" totalsRowShown="0" headerRowDxfId="151" dataDxfId="150" tableBorderDxfId="149">
  <autoFilter ref="A12:E1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300-000001000000}" name="Lote" dataDxfId="148">
      <calculatedColumnFormula>Geral!A3</calculatedColumnFormula>
    </tableColumn>
    <tableColumn id="2" xr3:uid="{00000000-0010-0000-1300-000002000000}" name="Tipologia de Produto" dataDxfId="147">
      <calculatedColumnFormula>Geral!D3</calculatedColumnFormula>
    </tableColumn>
    <tableColumn id="3" xr3:uid="{00000000-0010-0000-1300-000003000000}" name="Quantidade estimada" dataDxfId="146">
      <calculatedColumnFormula>Geral!E3</calculatedColumnFormula>
    </tableColumn>
    <tableColumn id="5" xr3:uid="{00000000-0010-0000-1300-000005000000}" name="Unidade" dataDxfId="145">
      <calculatedColumnFormula>Geral!F3</calculatedColumnFormula>
    </tableColumn>
    <tableColumn id="6" xr3:uid="{00000000-0010-0000-1300-000006000000}" name="Preço por Unidade para o Agrupamento de Escolas N.º 2 de Abrantes (Euros s/IVA) em Algarismos" dataDxfId="144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4000000}" name="Tabela356" displayName="Tabela356" ref="A20:E23" totalsRowShown="0" headerRowDxfId="143" dataDxfId="142" tableBorderDxfId="141">
  <autoFilter ref="A20:E23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400-000001000000}" name="Lote" dataDxfId="140">
      <calculatedColumnFormula>Geral!A6</calculatedColumnFormula>
    </tableColumn>
    <tableColumn id="2" xr3:uid="{00000000-0010-0000-1400-000002000000}" name="Tipologia de Produto" dataDxfId="139">
      <calculatedColumnFormula>Geral!D6</calculatedColumnFormula>
    </tableColumn>
    <tableColumn id="3" xr3:uid="{00000000-0010-0000-1400-000003000000}" name="Quantidade estimada" dataDxfId="138">
      <calculatedColumnFormula>Geral!E6</calculatedColumnFormula>
    </tableColumn>
    <tableColumn id="5" xr3:uid="{00000000-0010-0000-1400-000005000000}" name="Unidade" dataDxfId="137">
      <calculatedColumnFormula>Geral!F6</calculatedColumnFormula>
    </tableColumn>
    <tableColumn id="6" xr3:uid="{00000000-0010-0000-1400-000006000000}" name="Preço por Unidade para o Agrupamento de Escolas N.º 2 de Abrantes (Euros s/IVA) em Algarismos" dataDxfId="136"/>
  </tableColumns>
  <tableStyleInfo name="TableStyleLight1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5000000}" name="Tabela3567" displayName="Tabela3567" ref="A30:E33" totalsRowShown="0" headerRowDxfId="135" dataDxfId="134" tableBorderDxfId="133">
  <autoFilter ref="A30:E33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500-000001000000}" name="Lote" dataDxfId="132">
      <calculatedColumnFormula>Geral!A12</calculatedColumnFormula>
    </tableColumn>
    <tableColumn id="2" xr3:uid="{00000000-0010-0000-1500-000002000000}" name="Tipologia de Produto" dataDxfId="131">
      <calculatedColumnFormula>Geral!D12</calculatedColumnFormula>
    </tableColumn>
    <tableColumn id="3" xr3:uid="{00000000-0010-0000-1500-000003000000}" name="Quantidade estimada" dataDxfId="130">
      <calculatedColumnFormula>Geral!E12</calculatedColumnFormula>
    </tableColumn>
    <tableColumn id="5" xr3:uid="{00000000-0010-0000-1500-000005000000}" name="Unidade" dataDxfId="129">
      <calculatedColumnFormula>Geral!F12</calculatedColumnFormula>
    </tableColumn>
    <tableColumn id="6" xr3:uid="{00000000-0010-0000-1500-000006000000}" name="Preço por Unidade para o Agrupamento de Escolas N.º 2 de Abrantes (Euros s/IVA) em Algarismos" dataDxfId="128"/>
  </tableColumns>
  <tableStyleInfo name="TableStyleLight1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6000000}" name="Tabela35673" displayName="Tabela35673" ref="A40:E41" totalsRowShown="0" headerRowDxfId="127" dataDxfId="126" tableBorderDxfId="125">
  <autoFilter ref="A40:E41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600-000001000000}" name="Lote" dataDxfId="124">
      <calculatedColumnFormula>Geral!A18</calculatedColumnFormula>
    </tableColumn>
    <tableColumn id="2" xr3:uid="{00000000-0010-0000-1600-000002000000}" name="Tipologia de Produto" dataDxfId="123">
      <calculatedColumnFormula>Geral!D18</calculatedColumnFormula>
    </tableColumn>
    <tableColumn id="3" xr3:uid="{00000000-0010-0000-1600-000003000000}" name="Quantidade estimada" dataDxfId="122">
      <calculatedColumnFormula>Geral!E18</calculatedColumnFormula>
    </tableColumn>
    <tableColumn id="5" xr3:uid="{00000000-0010-0000-1600-000005000000}" name="Unidade" dataDxfId="121">
      <calculatedColumnFormula>Geral!F18</calculatedColumnFormula>
    </tableColumn>
    <tableColumn id="6" xr3:uid="{00000000-0010-0000-1600-000006000000}" name="Preço por Unidade para o Agrupamento de Escolas N.º 2 de Abrantes (Euros s/IVA) em Algarismos" dataDxfId="120"/>
  </tableColumns>
  <tableStyleInfo name="TableStyleLight1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7000000}" name="Tabela356732" displayName="Tabela356732" ref="A48:E49" totalsRowShown="0" headerRowDxfId="119" dataDxfId="118" tableBorderDxfId="117">
  <autoFilter ref="A48:E4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700-000001000000}" name="Lote" dataDxfId="116">
      <calculatedColumnFormula>Geral!A22</calculatedColumnFormula>
    </tableColumn>
    <tableColumn id="2" xr3:uid="{00000000-0010-0000-1700-000002000000}" name="Tipologia de Produto" dataDxfId="115">
      <calculatedColumnFormula>Geral!D22</calculatedColumnFormula>
    </tableColumn>
    <tableColumn id="3" xr3:uid="{00000000-0010-0000-1700-000003000000}" name="Quantidade estimada" dataDxfId="114">
      <calculatedColumnFormula>Geral!E22</calculatedColumnFormula>
    </tableColumn>
    <tableColumn id="5" xr3:uid="{00000000-0010-0000-1700-000005000000}" name="Unidade" dataDxfId="113">
      <calculatedColumnFormula>Geral!F22</calculatedColumnFormula>
    </tableColumn>
    <tableColumn id="6" xr3:uid="{00000000-0010-0000-1700-000006000000}" name="Preço por Unidade para o Agrupamento de Escolas N.º 2 de Abrantes (Euros s/IVA) em Algarismos" dataDxfId="112"/>
  </tableColumns>
  <tableStyleInfo name="TableStyleLight1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8000000}" name="Tabela3567324" displayName="Tabela3567324" ref="A56:E58" totalsRowShown="0" headerRowDxfId="111" dataDxfId="110" tableBorderDxfId="109">
  <autoFilter ref="A56:E5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800-000001000000}" name="Lote" dataDxfId="108">
      <calculatedColumnFormula>Geral!A26</calculatedColumnFormula>
    </tableColumn>
    <tableColumn id="2" xr3:uid="{00000000-0010-0000-1800-000002000000}" name="Tipologia de Produto" dataDxfId="107">
      <calculatedColumnFormula>Geral!D26</calculatedColumnFormula>
    </tableColumn>
    <tableColumn id="3" xr3:uid="{00000000-0010-0000-1800-000003000000}" name="Quantidade estimada" dataDxfId="106">
      <calculatedColumnFormula>Geral!E26</calculatedColumnFormula>
    </tableColumn>
    <tableColumn id="5" xr3:uid="{00000000-0010-0000-1800-000005000000}" name="Unidade" dataDxfId="105">
      <calculatedColumnFormula>Geral!F26</calculatedColumnFormula>
    </tableColumn>
    <tableColumn id="6" xr3:uid="{00000000-0010-0000-1800-000006000000}" name="Preço por Unidade para o Agrupamento de Escolas N.º 2 de Abrantes (Euros s/IVA) em Algarismos" dataDxfId="104"/>
  </tableColumns>
  <tableStyleInfo name="TableStyleLight1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9000000}" name="Tabela35673248" displayName="Tabela35673248" ref="A65:E66" totalsRowShown="0" headerRowDxfId="103" dataDxfId="102" tableBorderDxfId="101">
  <autoFilter ref="A65:E66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900-000001000000}" name="Lote" dataDxfId="100">
      <calculatedColumnFormula>Geral!A31</calculatedColumnFormula>
    </tableColumn>
    <tableColumn id="2" xr3:uid="{00000000-0010-0000-1900-000002000000}" name="Tipologia de Produto" dataDxfId="99">
      <calculatedColumnFormula>Geral!D31</calculatedColumnFormula>
    </tableColumn>
    <tableColumn id="3" xr3:uid="{00000000-0010-0000-1900-000003000000}" name="Quantidade estimada" dataDxfId="98">
      <calculatedColumnFormula>Geral!E31</calculatedColumnFormula>
    </tableColumn>
    <tableColumn id="5" xr3:uid="{00000000-0010-0000-1900-000005000000}" name="Unidade" dataDxfId="97">
      <calculatedColumnFormula>Geral!F31</calculatedColumnFormula>
    </tableColumn>
    <tableColumn id="6" xr3:uid="{00000000-0010-0000-1900-000006000000}" name="Preço por Unidade para o Agrupamento de Escolas N.º 2 de Abrantes (Euros s/IVA) em Algarismos" dataDxfId="96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A000000}" name="Tabela356732489" displayName="Tabela356732489" ref="A73:E76" totalsRowShown="0" headerRowDxfId="95" dataDxfId="94" tableBorderDxfId="93">
  <autoFilter ref="A73:E76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A00-000001000000}" name="Lote" dataDxfId="92">
      <calculatedColumnFormula>Geral!A35</calculatedColumnFormula>
    </tableColumn>
    <tableColumn id="2" xr3:uid="{00000000-0010-0000-1A00-000002000000}" name="Tipologia de Produto" dataDxfId="91">
      <calculatedColumnFormula>Geral!D35</calculatedColumnFormula>
    </tableColumn>
    <tableColumn id="3" xr3:uid="{00000000-0010-0000-1A00-000003000000}" name="Quantidade estimada" dataDxfId="90">
      <calculatedColumnFormula>Geral!E35</calculatedColumnFormula>
    </tableColumn>
    <tableColumn id="5" xr3:uid="{00000000-0010-0000-1A00-000005000000}" name="Unidade" dataDxfId="89">
      <calculatedColumnFormula>Geral!F35</calculatedColumnFormula>
    </tableColumn>
    <tableColumn id="6" xr3:uid="{00000000-0010-0000-1A00-000006000000}" name="Preço por Unidade para o Agrupamento de Escolas N.º 2 de Abrantes (Euros s/IVA) em Algarismos" dataDxfId="88"/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B000000}" name="Tabela35673248910" displayName="Tabela35673248910" ref="A83:E84" totalsRowShown="0" headerRowDxfId="87" dataDxfId="86" tableBorderDxfId="85">
  <autoFilter ref="A83:E84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B00-000001000000}" name="Lote" dataDxfId="84">
      <calculatedColumnFormula>Geral!A41</calculatedColumnFormula>
    </tableColumn>
    <tableColumn id="2" xr3:uid="{00000000-0010-0000-1B00-000002000000}" name="Tipologia de Produto" dataDxfId="83">
      <calculatedColumnFormula>Geral!D41</calculatedColumnFormula>
    </tableColumn>
    <tableColumn id="3" xr3:uid="{00000000-0010-0000-1B00-000003000000}" name="Quantidade estimada" dataDxfId="82">
      <calculatedColumnFormula>Geral!E41</calculatedColumnFormula>
    </tableColumn>
    <tableColumn id="5" xr3:uid="{00000000-0010-0000-1B00-000005000000}" name="Unidade" dataDxfId="81">
      <calculatedColumnFormula>Geral!F41</calculatedColumnFormula>
    </tableColumn>
    <tableColumn id="6" xr3:uid="{00000000-0010-0000-1B00-000006000000}" name="Preço por Unidade para o Agrupamento de Escolas N.º 2 de Abrantes (Euros s/IVA) em Algarismos" dataDxfId="80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C000000}" name="Tabela3567324891014" displayName="Tabela3567324891014" ref="A91:E97" totalsRowShown="0" headerRowDxfId="79" dataDxfId="78" tableBorderDxfId="77">
  <autoFilter ref="A91:E97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C00-000001000000}" name="Lote" dataDxfId="76">
      <calculatedColumnFormula>Geral!A45</calculatedColumnFormula>
    </tableColumn>
    <tableColumn id="2" xr3:uid="{00000000-0010-0000-1C00-000002000000}" name="Tipologia de Produto" dataDxfId="75">
      <calculatedColumnFormula>Geral!D45</calculatedColumnFormula>
    </tableColumn>
    <tableColumn id="3" xr3:uid="{00000000-0010-0000-1C00-000003000000}" name="Quantidade estimada" dataDxfId="74">
      <calculatedColumnFormula>Geral!E45</calculatedColumnFormula>
    </tableColumn>
    <tableColumn id="5" xr3:uid="{00000000-0010-0000-1C00-000005000000}" name="Unidade" dataDxfId="73">
      <calculatedColumnFormula>Geral!F45</calculatedColumnFormula>
    </tableColumn>
    <tableColumn id="6" xr3:uid="{00000000-0010-0000-1C00-000006000000}" name="Preço por Unidade para o Agrupamento de Escolas N.º 2 de Abrantes (Euros s/IVA) em Algarismos" dataDxfId="7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Lote3" displayName="Lote3" ref="A11:G14" headerRowDxfId="395" dataDxfId="394" totalsRowDxfId="393">
  <autoFilter ref="A11:G14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200-000001000000}" name="Lote N.º" totalsRowLabel="Total" dataDxfId="392" totalsRowDxfId="391"/>
    <tableColumn id="2" xr3:uid="{00000000-0010-0000-0200-000002000000}" name="Designação do Lote" dataDxfId="390" totalsRowDxfId="389"/>
    <tableColumn id="3" xr3:uid="{00000000-0010-0000-0200-000003000000}" name="Preço base estimado do lote" dataDxfId="388" totalsRowDxfId="387"/>
    <tableColumn id="4" xr3:uid="{00000000-0010-0000-0200-000004000000}" name="Tipologia de Produto" dataDxfId="386" totalsRowDxfId="385"/>
    <tableColumn id="5" xr3:uid="{00000000-0010-0000-0200-000005000000}" name="Quantidade estimada" dataDxfId="384" totalsRowDxfId="383"/>
    <tableColumn id="6" xr3:uid="{00000000-0010-0000-0200-000006000000}" name="Unidade" dataDxfId="382" totalsRowDxfId="381"/>
    <tableColumn id="7" xr3:uid="{00000000-0010-0000-0200-000007000000}" name="Preço por Unidade para o Agrupamento de Escolas N.º 2 de Abrantes (Euros s/IVA) em Algarismos" totalsRowFunction="sum" dataDxfId="380" totalsRowDxfId="379"/>
  </tableColumns>
  <tableStyleInfo name="TableStyleLight13" showFirstColumn="1" showLastColumn="0" showRowStripes="1" showColumnStripes="1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D000000}" name="Tabela356732489101430" displayName="Tabela356732489101430" ref="A104:E107" totalsRowShown="0" headerRowDxfId="71" dataDxfId="70" tableBorderDxfId="69">
  <autoFilter ref="A104:E107" xr:uid="{00000000-0009-0000-0100-00001D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D00-000001000000}" name="Lote" dataDxfId="68">
      <calculatedColumnFormula>Geral!A54</calculatedColumnFormula>
    </tableColumn>
    <tableColumn id="2" xr3:uid="{00000000-0010-0000-1D00-000002000000}" name="Tipologia de Produto" dataDxfId="67">
      <calculatedColumnFormula>Geral!D54</calculatedColumnFormula>
    </tableColumn>
    <tableColumn id="3" xr3:uid="{00000000-0010-0000-1D00-000003000000}" name="Quantidade estimada" dataDxfId="66">
      <calculatedColumnFormula>Geral!E54</calculatedColumnFormula>
    </tableColumn>
    <tableColumn id="5" xr3:uid="{00000000-0010-0000-1D00-000005000000}" name="Unidade" dataDxfId="65">
      <calculatedColumnFormula>Geral!F54</calculatedColumnFormula>
    </tableColumn>
    <tableColumn id="6" xr3:uid="{00000000-0010-0000-1D00-000006000000}" name="Preço por Unidade para o Agrupamento de Escolas N.º 2 de Abrantes (Euros s/IVA) em Algarismos" dataDxfId="64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E000000}" name="Tabela35673248910143031" displayName="Tabela35673248910143031" ref="A114:E115" totalsRowShown="0" headerRowDxfId="63" dataDxfId="62" tableBorderDxfId="61">
  <autoFilter ref="A114:E115" xr:uid="{00000000-0009-0000-0100-00001E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E00-000001000000}" name="Lote" dataDxfId="60">
      <calculatedColumnFormula>Geral!A60</calculatedColumnFormula>
    </tableColumn>
    <tableColumn id="2" xr3:uid="{00000000-0010-0000-1E00-000002000000}" name="Tipologia de Produto" dataDxfId="59">
      <calculatedColumnFormula>Geral!D60</calculatedColumnFormula>
    </tableColumn>
    <tableColumn id="3" xr3:uid="{00000000-0010-0000-1E00-000003000000}" name="Quantidade estimada" dataDxfId="58">
      <calculatedColumnFormula>Geral!E60</calculatedColumnFormula>
    </tableColumn>
    <tableColumn id="5" xr3:uid="{00000000-0010-0000-1E00-000005000000}" name="Unidade" dataDxfId="57">
      <calculatedColumnFormula>Geral!F60</calculatedColumnFormula>
    </tableColumn>
    <tableColumn id="6" xr3:uid="{00000000-0010-0000-1E00-000006000000}" name="Preço por Unidade para o Agrupamento de Escolas N.º 2 de Abrantes (Euros s/IVA) em Algarismos" dataDxfId="5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F000000}" name="Tabela3567324891014303132" displayName="Tabela3567324891014303132" ref="A122:E128" totalsRowShown="0" headerRowDxfId="55" dataDxfId="54" tableBorderDxfId="53">
  <autoFilter ref="A122:E128" xr:uid="{00000000-0009-0000-0100-00001F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F00-000001000000}" name="Lote" dataDxfId="52">
      <calculatedColumnFormula>Geral!A64</calculatedColumnFormula>
    </tableColumn>
    <tableColumn id="2" xr3:uid="{00000000-0010-0000-1F00-000002000000}" name="Tipologia de Produto" dataDxfId="51">
      <calculatedColumnFormula>Geral!D64</calculatedColumnFormula>
    </tableColumn>
    <tableColumn id="3" xr3:uid="{00000000-0010-0000-1F00-000003000000}" name="Quantidade estimada" dataDxfId="50">
      <calculatedColumnFormula>Geral!E64</calculatedColumnFormula>
    </tableColumn>
    <tableColumn id="5" xr3:uid="{00000000-0010-0000-1F00-000005000000}" name="Unidade" dataDxfId="49">
      <calculatedColumnFormula>Geral!F64</calculatedColumnFormula>
    </tableColumn>
    <tableColumn id="6" xr3:uid="{00000000-0010-0000-1F00-000006000000}" name="Preço por Unidade para o Agrupamento de Escolas N.º 2 de Abrantes (Euros s/IVA) em Algarismos" dataDxfId="48"/>
  </tableColumns>
  <tableStyleInfo name="TableStyleLight1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ela356732489101430313234" displayName="Tabela356732489101430313234" ref="A135:E136" totalsRowShown="0" headerRowDxfId="47" dataDxfId="46" tableBorderDxfId="45">
  <autoFilter ref="A135:E136" xr:uid="{00000000-0009-0000-0100-00002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2000-000001000000}" name="Lote" dataDxfId="44">
      <calculatedColumnFormula>Geral!A73</calculatedColumnFormula>
    </tableColumn>
    <tableColumn id="2" xr3:uid="{00000000-0010-0000-2000-000002000000}" name="Tipologia de Produto" dataDxfId="43">
      <calculatedColumnFormula>Geral!D73</calculatedColumnFormula>
    </tableColumn>
    <tableColumn id="3" xr3:uid="{00000000-0010-0000-2000-000003000000}" name="Quantidade estimada" dataDxfId="42">
      <calculatedColumnFormula>Geral!E73</calculatedColumnFormula>
    </tableColumn>
    <tableColumn id="5" xr3:uid="{00000000-0010-0000-2000-000005000000}" name="Unidade" dataDxfId="41">
      <calculatedColumnFormula>Geral!F73</calculatedColumnFormula>
    </tableColumn>
    <tableColumn id="6" xr3:uid="{00000000-0010-0000-2000-000006000000}" name="Preço por Unidade para o Agrupamento de Escolas N.º 2 de Abrantes (Euros s/IVA) em Algarismos" dataDxfId="40"/>
  </tableColumns>
  <tableStyleInfo name="TableStyleLight1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ela35673248910143031323435" displayName="Tabela35673248910143031323435" ref="A143:E145" totalsRowShown="0" headerRowDxfId="39" dataDxfId="38" tableBorderDxfId="37">
  <autoFilter ref="A143:E145" xr:uid="{00000000-0009-0000-0100-00002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2100-000001000000}" name="Lote" dataDxfId="36">
      <calculatedColumnFormula>Geral!A77</calculatedColumnFormula>
    </tableColumn>
    <tableColumn id="2" xr3:uid="{00000000-0010-0000-2100-000002000000}" name="Tipologia de Produto" dataDxfId="35">
      <calculatedColumnFormula>Geral!D77</calculatedColumnFormula>
    </tableColumn>
    <tableColumn id="3" xr3:uid="{00000000-0010-0000-2100-000003000000}" name="Quantidade estimada" dataDxfId="34">
      <calculatedColumnFormula>Geral!E77</calculatedColumnFormula>
    </tableColumn>
    <tableColumn id="5" xr3:uid="{00000000-0010-0000-2100-000005000000}" name="Unidade" dataDxfId="33">
      <calculatedColumnFormula>Geral!F77</calculatedColumnFormula>
    </tableColumn>
    <tableColumn id="6" xr3:uid="{00000000-0010-0000-2100-000006000000}" name="Preço por Unidade para o Agrupamento de Escolas N.º 2 de Abrantes (Euros s/IVA) em Algarismos" dataDxfId="32"/>
  </tableColumns>
  <tableStyleInfo name="TableStyleLight1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ela3567324891014303132343536" displayName="Tabela3567324891014303132343536" ref="A152:E153" totalsRowShown="0" headerRowDxfId="31" dataDxfId="30" tableBorderDxfId="29">
  <autoFilter ref="A152:E153" xr:uid="{00000000-0009-0000-0100-00002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2200-000001000000}" name="Lote" dataDxfId="28">
      <calculatedColumnFormula>Geral!A82</calculatedColumnFormula>
    </tableColumn>
    <tableColumn id="2" xr3:uid="{00000000-0010-0000-2200-000002000000}" name="Tipologia de Produto" dataDxfId="27">
      <calculatedColumnFormula>Geral!D82</calculatedColumnFormula>
    </tableColumn>
    <tableColumn id="3" xr3:uid="{00000000-0010-0000-2200-000003000000}" name="Quantidade estimada" dataDxfId="26">
      <calculatedColumnFormula>Geral!E82</calculatedColumnFormula>
    </tableColumn>
    <tableColumn id="5" xr3:uid="{00000000-0010-0000-2200-000005000000}" name="Unidade" dataDxfId="25">
      <calculatedColumnFormula>Geral!F82</calculatedColumnFormula>
    </tableColumn>
    <tableColumn id="6" xr3:uid="{00000000-0010-0000-2200-000006000000}" name="Preço por Unidade para o Agrupamento de Escolas N.º 2 de Abrantes (Euros s/IVA) em Algarismos" dataDxfId="24"/>
  </tableColumns>
  <tableStyleInfo name="TableStyleLight1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ela356732489101430313237" displayName="Tabela356732489101430313237" ref="A160:E165" totalsRowShown="0" headerRowDxfId="23" dataDxfId="22" tableBorderDxfId="21">
  <autoFilter ref="A160:E165" xr:uid="{00000000-0009-0000-0100-00002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2300-000001000000}" name="Lote" dataDxfId="20">
      <calculatedColumnFormula>Geral!A86</calculatedColumnFormula>
    </tableColumn>
    <tableColumn id="2" xr3:uid="{00000000-0010-0000-2300-000002000000}" name="Tipologia de Produto" dataDxfId="19">
      <calculatedColumnFormula>Geral!D86</calculatedColumnFormula>
    </tableColumn>
    <tableColumn id="3" xr3:uid="{00000000-0010-0000-2300-000003000000}" name="Quantidade estimada" dataDxfId="18">
      <calculatedColumnFormula>Geral!E86</calculatedColumnFormula>
    </tableColumn>
    <tableColumn id="5" xr3:uid="{00000000-0010-0000-2300-000005000000}" name="Unidade" dataDxfId="17">
      <calculatedColumnFormula>Geral!F86</calculatedColumnFormula>
    </tableColumn>
    <tableColumn id="6" xr3:uid="{00000000-0010-0000-2300-000006000000}" name="Preço por Unidade para o Agrupamento de Escolas N.º 2 de Abrantes (Euros s/IVA) em Algarismos" dataDxfId="16"/>
  </tableColumns>
  <tableStyleInfo name="TableStyleLight1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ela356732489101430313234353638" displayName="Tabela356732489101430313234353638" ref="A172:E173" totalsRowShown="0" headerRowDxfId="15" dataDxfId="14" tableBorderDxfId="13">
  <autoFilter ref="A172:E173" xr:uid="{00000000-0009-0000-0100-000025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2400-000001000000}" name="Lote" dataDxfId="12">
      <calculatedColumnFormula>Geral!A94</calculatedColumnFormula>
    </tableColumn>
    <tableColumn id="2" xr3:uid="{00000000-0010-0000-2400-000002000000}" name="Tipologia de Produto" dataDxfId="11">
      <calculatedColumnFormula>Geral!D94</calculatedColumnFormula>
    </tableColumn>
    <tableColumn id="3" xr3:uid="{00000000-0010-0000-2400-000003000000}" name="Quantidade estimada" dataDxfId="10">
      <calculatedColumnFormula>Geral!E94</calculatedColumnFormula>
    </tableColumn>
    <tableColumn id="5" xr3:uid="{00000000-0010-0000-2400-000005000000}" name="Unidade" dataDxfId="9">
      <calculatedColumnFormula>Geral!F94</calculatedColumnFormula>
    </tableColumn>
    <tableColumn id="6" xr3:uid="{00000000-0010-0000-2400-000006000000}" name="Preço por Unidade para o Agrupamento de Escolas N.º 2 de Abrantes (Euros s/IVA) em Algarismos" dataDxfId="8"/>
  </tableColumns>
  <tableStyleInfo name="TableStyleLight1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ela35673248910143031323435363839" displayName="Tabela35673248910143031323435363839" ref="A180:E181" totalsRowShown="0" headerRowDxfId="7" dataDxfId="6" tableBorderDxfId="5">
  <autoFilter ref="A180:E181" xr:uid="{00000000-0009-0000-0100-000026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2500-000001000000}" name="Lote" dataDxfId="4">
      <calculatedColumnFormula>Geral!A98</calculatedColumnFormula>
    </tableColumn>
    <tableColumn id="2" xr3:uid="{00000000-0010-0000-2500-000002000000}" name="Tipologia de Produto" dataDxfId="3">
      <calculatedColumnFormula>Geral!D98</calculatedColumnFormula>
    </tableColumn>
    <tableColumn id="3" xr3:uid="{00000000-0010-0000-2500-000003000000}" name="Quantidade estimada" dataDxfId="2">
      <calculatedColumnFormula>Geral!E98</calculatedColumnFormula>
    </tableColumn>
    <tableColumn id="5" xr3:uid="{00000000-0010-0000-2500-000005000000}" name="Unidade" dataDxfId="1">
      <calculatedColumnFormula>Geral!F98</calculatedColumnFormula>
    </tableColumn>
    <tableColumn id="6" xr3:uid="{00000000-0010-0000-2500-000006000000}" name="Preço por Unidade para o Agrupamento de Escolas N.º 2 de Abrantes (Euros s/IVA) em Algarismos" dataDxfId="0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Lote4" displayName="Lote4" ref="A17:G18" headerRowDxfId="378" dataDxfId="377" totalsRowDxfId="376">
  <autoFilter ref="A17:G18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300-000001000000}" name="Lote N.º" totalsRowLabel="Total" dataDxfId="375" totalsRowDxfId="374"/>
    <tableColumn id="2" xr3:uid="{00000000-0010-0000-0300-000002000000}" name="Designação do Lote" dataDxfId="373" totalsRowDxfId="372"/>
    <tableColumn id="3" xr3:uid="{00000000-0010-0000-0300-000003000000}" name="Preço base estimado do lote" dataDxfId="371" totalsRowDxfId="370"/>
    <tableColumn id="4" xr3:uid="{00000000-0010-0000-0300-000004000000}" name="Tipologia de Produto" dataDxfId="369"/>
    <tableColumn id="5" xr3:uid="{00000000-0010-0000-0300-000005000000}" name="Quantidade estimada" dataDxfId="368" totalsRowDxfId="367"/>
    <tableColumn id="6" xr3:uid="{00000000-0010-0000-0300-000006000000}" name="Unidade" dataDxfId="366" totalsRowDxfId="365"/>
    <tableColumn id="7" xr3:uid="{00000000-0010-0000-0300-000007000000}" name="Preço por Unidade para o Agrupamento de Escolas N.º 2 de Abrantes (Euros s/IVA) em Algarismos" totalsRowFunction="sum" dataDxfId="364" totalsRowDxfId="363"/>
  </tableColumns>
  <tableStyleInfo name="TableStyleLight13" showFirstColumn="1" showLastColumn="0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Lote5" displayName="Lote5" ref="A21:G22" headerRowDxfId="362" dataDxfId="361" totalsRowDxfId="360">
  <autoFilter ref="A21:G22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400-000001000000}" name="Lote N.º" totalsRowLabel="Total" dataDxfId="359" totalsRowDxfId="358"/>
    <tableColumn id="2" xr3:uid="{00000000-0010-0000-0400-000002000000}" name="Designação do Lote" dataDxfId="357" totalsRowDxfId="356"/>
    <tableColumn id="3" xr3:uid="{00000000-0010-0000-0400-000003000000}" name="Preço base estimado do lote" dataDxfId="355" totalsRowDxfId="354"/>
    <tableColumn id="4" xr3:uid="{00000000-0010-0000-0400-000004000000}" name="Tipologia de Produto" dataDxfId="353" totalsRowDxfId="352"/>
    <tableColumn id="5" xr3:uid="{00000000-0010-0000-0400-000005000000}" name="Quantidade estimada" dataDxfId="351" totalsRowDxfId="350"/>
    <tableColumn id="6" xr3:uid="{00000000-0010-0000-0400-000006000000}" name="Unidade" dataDxfId="349" totalsRowDxfId="348"/>
    <tableColumn id="7" xr3:uid="{00000000-0010-0000-0400-000007000000}" name="Preço por Unidade para o Agrupamento de Escolas N.º 2 de Abrantes (Euros s/IVA) em Algarismos" totalsRowFunction="sum" dataDxfId="347" totalsRowDxfId="346"/>
  </tableColumns>
  <tableStyleInfo name="TableStyleLight13" showFirstColumn="1" showLastColumn="0" showRowStripes="1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5000000}" name="Lote517" displayName="Lote517" ref="A25:G27" headerRowDxfId="345" dataDxfId="344" totalsRowDxfId="343">
  <autoFilter ref="A25:G27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500-000001000000}" name="Lote N.º" totalsRowLabel="Total" dataDxfId="342" totalsRowDxfId="341"/>
    <tableColumn id="2" xr3:uid="{00000000-0010-0000-0500-000002000000}" name="Designação do Lote" dataDxfId="340" totalsRowDxfId="339"/>
    <tableColumn id="3" xr3:uid="{00000000-0010-0000-0500-000003000000}" name="Preço base estimado do lote" dataDxfId="338" totalsRowDxfId="337"/>
    <tableColumn id="4" xr3:uid="{00000000-0010-0000-0500-000004000000}" name="Tipologia de Produto" dataDxfId="336" totalsRowDxfId="335"/>
    <tableColumn id="5" xr3:uid="{00000000-0010-0000-0500-000005000000}" name="Quantidade estimada" dataDxfId="334" totalsRowDxfId="333"/>
    <tableColumn id="6" xr3:uid="{00000000-0010-0000-0500-000006000000}" name="Unidade" dataDxfId="332" totalsRowDxfId="331"/>
    <tableColumn id="7" xr3:uid="{00000000-0010-0000-0500-000007000000}" name="Preço por Unidade para o Agrupamento de Escolas N.º 2 de Abrantes (Euros s/IVA) em Algarismos" totalsRowFunction="sum" dataDxfId="330" totalsRowDxfId="329"/>
  </tableColumns>
  <tableStyleInfo name="TableStyleLight13" showFirstColumn="1" showLastColumn="0" showRowStripes="1" showColumnStripes="1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6000000}" name="Lote7" displayName="Lote7" ref="A30:G31" headerRowDxfId="328" dataDxfId="327" totalsRowDxfId="326">
  <autoFilter ref="A30:G31" xr:uid="{00000000-0009-0000-0100-00001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600-000001000000}" name="Lote N.º" totalsRowLabel="Total" dataDxfId="325" totalsRowDxfId="324"/>
    <tableColumn id="2" xr3:uid="{00000000-0010-0000-0600-000002000000}" name="Designação do Lote" dataDxfId="323" totalsRowDxfId="322"/>
    <tableColumn id="3" xr3:uid="{00000000-0010-0000-0600-000003000000}" name="Preço base estimado do lote" dataDxfId="321" totalsRowDxfId="320"/>
    <tableColumn id="4" xr3:uid="{00000000-0010-0000-0600-000004000000}" name="Tipologia de Produto" dataDxfId="319" totalsRowDxfId="318"/>
    <tableColumn id="5" xr3:uid="{00000000-0010-0000-0600-000005000000}" name="Quantidade estimada" dataDxfId="317" totalsRowDxfId="316"/>
    <tableColumn id="6" xr3:uid="{00000000-0010-0000-0600-000006000000}" name="Unidade" dataDxfId="315" totalsRowDxfId="314"/>
    <tableColumn id="7" xr3:uid="{00000000-0010-0000-0600-000007000000}" name="Preço por Unidade para o Agrupamento de Escolas N.º 2 de Abrantes (Euros s/IVA) em Algarismos" totalsRowFunction="sum" dataDxfId="313" totalsRowDxfId="312"/>
  </tableColumns>
  <tableStyleInfo name="TableStyleLight13" showFirstColumn="1" showLastColumn="0" showRowStripes="1" showColumnStripes="1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7000000}" name="Lote8" displayName="Lote8" ref="A34:G37" headerRowDxfId="311" dataDxfId="310" totalsRowDxfId="309">
  <autoFilter ref="A34:G37" xr:uid="{00000000-0009-0000-0100-00001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700-000001000000}" name="Lote N.º" totalsRowLabel="Total" dataDxfId="308" totalsRowDxfId="307"/>
    <tableColumn id="2" xr3:uid="{00000000-0010-0000-0700-000002000000}" name="Designação do Lote" dataDxfId="306" totalsRowDxfId="305"/>
    <tableColumn id="3" xr3:uid="{00000000-0010-0000-0700-000003000000}" name="Preço base estimado do lote" dataDxfId="304" totalsRowDxfId="303"/>
    <tableColumn id="4" xr3:uid="{00000000-0010-0000-0700-000004000000}" name="Tipologia de Produto" dataDxfId="302" totalsRowDxfId="301"/>
    <tableColumn id="5" xr3:uid="{00000000-0010-0000-0700-000005000000}" name="Quantidade estimada" dataDxfId="300" totalsRowDxfId="299"/>
    <tableColumn id="6" xr3:uid="{00000000-0010-0000-0700-000006000000}" name="Unidade" dataDxfId="298" totalsRowDxfId="297"/>
    <tableColumn id="7" xr3:uid="{00000000-0010-0000-0700-000007000000}" name="Preço por Unidade para o Agrupamento de Escolas N.º 2 de Abrantes (Euros s/IVA) em Algarismos" totalsRowFunction="sum" dataDxfId="296" totalsRowDxfId="295"/>
  </tableColumns>
  <tableStyleInfo name="TableStyleLight13" showFirstColumn="1" showLastColumn="0" showRowStripes="1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Lote720" displayName="Lote720" ref="A40:G41" headerRowDxfId="294" dataDxfId="293" totalsRowDxfId="292">
  <autoFilter ref="A40:G41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800-000001000000}" name="Lote N.º" totalsRowLabel="Total" dataDxfId="291" totalsRowDxfId="290"/>
    <tableColumn id="2" xr3:uid="{00000000-0010-0000-0800-000002000000}" name="Designação do Lote" dataDxfId="289" totalsRowDxfId="288"/>
    <tableColumn id="3" xr3:uid="{00000000-0010-0000-0800-000003000000}" name="Preço base estimado do lote" dataDxfId="287" totalsRowDxfId="286"/>
    <tableColumn id="4" xr3:uid="{00000000-0010-0000-0800-000004000000}" name="Tipologia de Produto" dataDxfId="285" totalsRowDxfId="284"/>
    <tableColumn id="5" xr3:uid="{00000000-0010-0000-0800-000005000000}" name="Quantidade estimada" dataDxfId="283" totalsRowDxfId="282"/>
    <tableColumn id="6" xr3:uid="{00000000-0010-0000-0800-000006000000}" name="Unidade" dataDxfId="281"/>
    <tableColumn id="7" xr3:uid="{00000000-0010-0000-0800-000007000000}" name="Preço por Unidade para o Agrupamento de Escolas N.º 2 de Abrantes (Euros s/IVA) em Algarismos" totalsRowFunction="sum" dataDxfId="280"/>
  </tableColumns>
  <tableStyleInfo name="TableStyleLight13" showFirstColumn="1" showLastColumn="0" showRowStripes="1" showColumnStripes="1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18" Type="http://schemas.openxmlformats.org/officeDocument/2006/relationships/table" Target="../tables/table36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17" Type="http://schemas.openxmlformats.org/officeDocument/2006/relationships/table" Target="../tables/table35.xml"/><Relationship Id="rId2" Type="http://schemas.openxmlformats.org/officeDocument/2006/relationships/table" Target="../tables/table20.xml"/><Relationship Id="rId16" Type="http://schemas.openxmlformats.org/officeDocument/2006/relationships/table" Target="../tables/table34.xml"/><Relationship Id="rId20" Type="http://schemas.openxmlformats.org/officeDocument/2006/relationships/table" Target="../tables/table3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table" Target="../tables/table33.xml"/><Relationship Id="rId10" Type="http://schemas.openxmlformats.org/officeDocument/2006/relationships/table" Target="../tables/table28.xml"/><Relationship Id="rId19" Type="http://schemas.openxmlformats.org/officeDocument/2006/relationships/table" Target="../tables/table37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31"/>
  <sheetViews>
    <sheetView topLeftCell="A17" zoomScale="120" zoomScaleNormal="120" workbookViewId="0">
      <selection activeCell="G2" sqref="G2"/>
    </sheetView>
  </sheetViews>
  <sheetFormatPr baseColWidth="10" defaultColWidth="14.5" defaultRowHeight="13" x14ac:dyDescent="0.15"/>
  <cols>
    <col min="1" max="1" width="9.1640625" customWidth="1"/>
    <col min="2" max="2" width="30.33203125" customWidth="1"/>
    <col min="3" max="3" width="12.6640625" customWidth="1"/>
    <col min="4" max="4" width="32.5" customWidth="1"/>
    <col min="5" max="5" width="11.33203125" customWidth="1"/>
    <col min="6" max="6" width="13.5" customWidth="1"/>
    <col min="7" max="7" width="28.1640625" customWidth="1"/>
    <col min="8" max="27" width="9.1640625" customWidth="1"/>
  </cols>
  <sheetData>
    <row r="1" spans="1:27" ht="33" customHeight="1" x14ac:dyDescent="0.15">
      <c r="A1" s="51" t="s">
        <v>95</v>
      </c>
      <c r="B1" s="52"/>
      <c r="C1" s="52"/>
      <c r="D1" s="52"/>
      <c r="E1" s="52"/>
      <c r="F1" s="52"/>
      <c r="G1" s="52"/>
    </row>
    <row r="2" spans="1:27" ht="39" x14ac:dyDescent="0.15">
      <c r="A2" s="25" t="s">
        <v>0</v>
      </c>
      <c r="B2" s="25" t="s">
        <v>1</v>
      </c>
      <c r="C2" s="26" t="s">
        <v>67</v>
      </c>
      <c r="D2" s="25" t="s">
        <v>2</v>
      </c>
      <c r="E2" s="26" t="s">
        <v>65</v>
      </c>
      <c r="F2" s="25" t="s">
        <v>3</v>
      </c>
      <c r="G2" s="25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" x14ac:dyDescent="0.15">
      <c r="A3" s="27">
        <v>1</v>
      </c>
      <c r="B3" s="27" t="s">
        <v>5</v>
      </c>
      <c r="C3" s="28">
        <v>5219.3999999999996</v>
      </c>
      <c r="D3" s="27" t="s">
        <v>6</v>
      </c>
      <c r="E3" s="27">
        <v>43495</v>
      </c>
      <c r="F3" s="25" t="s">
        <v>68</v>
      </c>
      <c r="G3" s="3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15">
      <c r="A4" s="9"/>
      <c r="B4" s="9"/>
      <c r="C4" s="9"/>
      <c r="D4" s="9"/>
      <c r="E4" s="9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9" x14ac:dyDescent="0.15">
      <c r="A5" s="25" t="s">
        <v>0</v>
      </c>
      <c r="B5" s="25" t="s">
        <v>1</v>
      </c>
      <c r="C5" s="26" t="s">
        <v>67</v>
      </c>
      <c r="D5" s="25" t="s">
        <v>2</v>
      </c>
      <c r="E5" s="26" t="s">
        <v>65</v>
      </c>
      <c r="F5" s="25" t="s">
        <v>3</v>
      </c>
      <c r="G5" s="25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8" x14ac:dyDescent="0.15">
      <c r="A6" s="27">
        <v>2</v>
      </c>
      <c r="B6" s="27" t="s">
        <v>7</v>
      </c>
      <c r="C6" s="28">
        <v>15303.41</v>
      </c>
      <c r="D6" s="27" t="s">
        <v>8</v>
      </c>
      <c r="E6" s="27">
        <v>15407</v>
      </c>
      <c r="F6" s="25" t="s">
        <v>68</v>
      </c>
      <c r="G6" s="3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4" x14ac:dyDescent="0.15">
      <c r="A7" s="29">
        <v>2</v>
      </c>
      <c r="B7" s="29" t="s">
        <v>7</v>
      </c>
      <c r="C7" s="30"/>
      <c r="D7" s="29" t="s">
        <v>72</v>
      </c>
      <c r="E7" s="29">
        <v>1853</v>
      </c>
      <c r="F7" s="25" t="s">
        <v>68</v>
      </c>
      <c r="G7" s="2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4" x14ac:dyDescent="0.15">
      <c r="A8" s="29">
        <v>2</v>
      </c>
      <c r="B8" s="29" t="s">
        <v>7</v>
      </c>
      <c r="C8" s="30"/>
      <c r="D8" s="29" t="s">
        <v>61</v>
      </c>
      <c r="E8" s="29">
        <v>5673</v>
      </c>
      <c r="F8" s="25" t="s">
        <v>68</v>
      </c>
      <c r="G8" s="2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15">
      <c r="A9" s="9"/>
      <c r="B9" s="9"/>
      <c r="C9" s="9"/>
      <c r="D9" s="9"/>
      <c r="E9" s="9"/>
      <c r="F9" s="9"/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15">
      <c r="A10" s="9"/>
      <c r="B10" s="9"/>
      <c r="C10" s="9"/>
      <c r="D10" s="9"/>
      <c r="E10" s="9"/>
      <c r="F10" s="9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55" customHeight="1" x14ac:dyDescent="0.15">
      <c r="A11" s="25" t="s">
        <v>0</v>
      </c>
      <c r="B11" s="25" t="s">
        <v>1</v>
      </c>
      <c r="C11" s="26" t="s">
        <v>67</v>
      </c>
      <c r="D11" s="25" t="s">
        <v>2</v>
      </c>
      <c r="E11" s="26" t="s">
        <v>65</v>
      </c>
      <c r="F11" s="25" t="s">
        <v>3</v>
      </c>
      <c r="G11" s="25" t="s">
        <v>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" x14ac:dyDescent="0.15">
      <c r="A12" s="27">
        <v>3</v>
      </c>
      <c r="B12" s="27" t="s">
        <v>31</v>
      </c>
      <c r="C12" s="28">
        <v>398.56</v>
      </c>
      <c r="D12" s="27" t="s">
        <v>58</v>
      </c>
      <c r="E12" s="27">
        <v>1620</v>
      </c>
      <c r="F12" s="25" t="s">
        <v>63</v>
      </c>
      <c r="G12" s="3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" x14ac:dyDescent="0.15">
      <c r="A13" s="29">
        <v>3</v>
      </c>
      <c r="B13" s="29" t="s">
        <v>31</v>
      </c>
      <c r="C13" s="30"/>
      <c r="D13" s="29" t="s">
        <v>59</v>
      </c>
      <c r="E13" s="29">
        <v>100</v>
      </c>
      <c r="F13" s="25" t="s">
        <v>63</v>
      </c>
      <c r="G13" s="2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4" x14ac:dyDescent="0.15">
      <c r="A14" s="29">
        <v>3</v>
      </c>
      <c r="B14" s="29" t="s">
        <v>31</v>
      </c>
      <c r="C14" s="30"/>
      <c r="D14" s="29" t="s">
        <v>60</v>
      </c>
      <c r="E14" s="29">
        <v>240</v>
      </c>
      <c r="F14" s="25" t="s">
        <v>63</v>
      </c>
      <c r="G14" s="2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9" x14ac:dyDescent="0.15">
      <c r="A17" s="25" t="s">
        <v>0</v>
      </c>
      <c r="B17" s="25" t="s">
        <v>1</v>
      </c>
      <c r="C17" s="26" t="s">
        <v>67</v>
      </c>
      <c r="D17" s="25" t="s">
        <v>2</v>
      </c>
      <c r="E17" s="26" t="s">
        <v>65</v>
      </c>
      <c r="F17" s="25" t="s">
        <v>3</v>
      </c>
      <c r="G17" s="25" t="s">
        <v>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8" x14ac:dyDescent="0.15">
      <c r="A18" s="27">
        <v>4</v>
      </c>
      <c r="B18" s="27" t="s">
        <v>94</v>
      </c>
      <c r="C18" s="28"/>
      <c r="D18" s="27" t="s">
        <v>47</v>
      </c>
      <c r="E18" s="27"/>
      <c r="F18" s="25" t="s">
        <v>62</v>
      </c>
      <c r="G18" s="3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9" x14ac:dyDescent="0.15">
      <c r="A21" s="25" t="s">
        <v>0</v>
      </c>
      <c r="B21" s="25" t="s">
        <v>1</v>
      </c>
      <c r="C21" s="26" t="s">
        <v>67</v>
      </c>
      <c r="D21" s="25" t="s">
        <v>2</v>
      </c>
      <c r="E21" s="26" t="s">
        <v>65</v>
      </c>
      <c r="F21" s="25" t="s">
        <v>3</v>
      </c>
      <c r="G21" s="25" t="s">
        <v>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" x14ac:dyDescent="0.15">
      <c r="A22" s="27">
        <v>5</v>
      </c>
      <c r="B22" s="27" t="s">
        <v>32</v>
      </c>
      <c r="C22" s="28">
        <v>99.44</v>
      </c>
      <c r="D22" s="27" t="s">
        <v>32</v>
      </c>
      <c r="E22" s="27">
        <v>948</v>
      </c>
      <c r="F22" s="25" t="s">
        <v>63</v>
      </c>
      <c r="G22" s="3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9" x14ac:dyDescent="0.15">
      <c r="A25" s="25" t="s">
        <v>0</v>
      </c>
      <c r="B25" s="25" t="s">
        <v>1</v>
      </c>
      <c r="C25" s="26" t="s">
        <v>67</v>
      </c>
      <c r="D25" s="25" t="s">
        <v>2</v>
      </c>
      <c r="E25" s="26" t="s">
        <v>65</v>
      </c>
      <c r="F25" s="25" t="s">
        <v>3</v>
      </c>
      <c r="G25" s="25" t="s">
        <v>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8" x14ac:dyDescent="0.15">
      <c r="A26" s="27">
        <v>6</v>
      </c>
      <c r="B26" s="27" t="s">
        <v>34</v>
      </c>
      <c r="C26" s="28">
        <v>299.58999999999997</v>
      </c>
      <c r="D26" s="27" t="s">
        <v>40</v>
      </c>
      <c r="E26" s="27">
        <v>360</v>
      </c>
      <c r="F26" s="25" t="s">
        <v>68</v>
      </c>
      <c r="G26" s="3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8" x14ac:dyDescent="0.15">
      <c r="A27" s="29">
        <v>6</v>
      </c>
      <c r="B27" s="27" t="s">
        <v>34</v>
      </c>
      <c r="C27" s="30"/>
      <c r="D27" s="29" t="s">
        <v>41</v>
      </c>
      <c r="E27" s="29">
        <v>624</v>
      </c>
      <c r="F27" s="25" t="s">
        <v>68</v>
      </c>
      <c r="G27" s="2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9" x14ac:dyDescent="0.15">
      <c r="A30" s="25" t="s">
        <v>0</v>
      </c>
      <c r="B30" s="25" t="s">
        <v>1</v>
      </c>
      <c r="C30" s="26" t="s">
        <v>67</v>
      </c>
      <c r="D30" s="25" t="s">
        <v>2</v>
      </c>
      <c r="E30" s="26" t="s">
        <v>65</v>
      </c>
      <c r="F30" s="25" t="s">
        <v>3</v>
      </c>
      <c r="G30" s="25" t="s">
        <v>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" x14ac:dyDescent="0.15">
      <c r="A31" s="27">
        <v>7</v>
      </c>
      <c r="B31" s="27" t="s">
        <v>33</v>
      </c>
      <c r="C31" s="28">
        <v>153.97</v>
      </c>
      <c r="D31" s="27" t="s">
        <v>33</v>
      </c>
      <c r="E31" s="27">
        <v>788</v>
      </c>
      <c r="F31" s="25" t="s">
        <v>68</v>
      </c>
      <c r="G31" s="3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9" x14ac:dyDescent="0.15">
      <c r="A34" s="25" t="s">
        <v>0</v>
      </c>
      <c r="B34" s="25" t="s">
        <v>1</v>
      </c>
      <c r="C34" s="26" t="s">
        <v>67</v>
      </c>
      <c r="D34" s="25" t="s">
        <v>2</v>
      </c>
      <c r="E34" s="26" t="s">
        <v>65</v>
      </c>
      <c r="F34" s="25" t="s">
        <v>3</v>
      </c>
      <c r="G34" s="25" t="s">
        <v>4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" x14ac:dyDescent="0.15">
      <c r="A35" s="27">
        <v>8</v>
      </c>
      <c r="B35" s="27" t="s">
        <v>11</v>
      </c>
      <c r="C35" s="28">
        <v>2854.56</v>
      </c>
      <c r="D35" s="27" t="s">
        <v>12</v>
      </c>
      <c r="E35" s="27">
        <v>2136</v>
      </c>
      <c r="F35" s="25" t="s">
        <v>68</v>
      </c>
      <c r="G35" s="3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" x14ac:dyDescent="0.15">
      <c r="A36" s="29">
        <v>8</v>
      </c>
      <c r="B36" s="27" t="s">
        <v>11</v>
      </c>
      <c r="C36" s="30"/>
      <c r="D36" s="29" t="s">
        <v>13</v>
      </c>
      <c r="E36" s="29">
        <v>15624</v>
      </c>
      <c r="F36" s="25" t="s">
        <v>68</v>
      </c>
      <c r="G36" s="2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" x14ac:dyDescent="0.15">
      <c r="A37" s="29">
        <v>8</v>
      </c>
      <c r="B37" s="27" t="s">
        <v>11</v>
      </c>
      <c r="C37" s="30"/>
      <c r="D37" s="29" t="s">
        <v>14</v>
      </c>
      <c r="E37" s="29">
        <v>4230</v>
      </c>
      <c r="F37" s="25" t="s">
        <v>68</v>
      </c>
      <c r="G37" s="2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39" x14ac:dyDescent="0.15">
      <c r="A40" s="25" t="s">
        <v>0</v>
      </c>
      <c r="B40" s="25" t="s">
        <v>1</v>
      </c>
      <c r="C40" s="26" t="s">
        <v>67</v>
      </c>
      <c r="D40" s="25" t="s">
        <v>2</v>
      </c>
      <c r="E40" s="26" t="s">
        <v>65</v>
      </c>
      <c r="F40" s="25" t="s">
        <v>3</v>
      </c>
      <c r="G40" s="25" t="s">
        <v>4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6" x14ac:dyDescent="0.15">
      <c r="A41" s="27">
        <v>9</v>
      </c>
      <c r="B41" s="27" t="s">
        <v>15</v>
      </c>
      <c r="C41" s="28">
        <v>5262.63</v>
      </c>
      <c r="D41" s="27" t="s">
        <v>71</v>
      </c>
      <c r="E41" s="27">
        <v>13422</v>
      </c>
      <c r="F41" s="25" t="s">
        <v>68</v>
      </c>
      <c r="G41" s="2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39" x14ac:dyDescent="0.15">
      <c r="A44" s="25" t="s">
        <v>0</v>
      </c>
      <c r="B44" s="25" t="s">
        <v>1</v>
      </c>
      <c r="C44" s="26" t="s">
        <v>67</v>
      </c>
      <c r="D44" s="25" t="s">
        <v>2</v>
      </c>
      <c r="E44" s="26" t="s">
        <v>65</v>
      </c>
      <c r="F44" s="25" t="s">
        <v>3</v>
      </c>
      <c r="G44" s="25" t="s">
        <v>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" x14ac:dyDescent="0.15">
      <c r="A45" s="27">
        <v>10</v>
      </c>
      <c r="B45" s="27" t="s">
        <v>38</v>
      </c>
      <c r="C45" s="28">
        <v>7597.75</v>
      </c>
      <c r="D45" s="29" t="s">
        <v>73</v>
      </c>
      <c r="E45" s="27">
        <v>4</v>
      </c>
      <c r="F45" s="27" t="s">
        <v>74</v>
      </c>
      <c r="G45" s="3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" x14ac:dyDescent="0.15">
      <c r="A46" s="29">
        <v>10</v>
      </c>
      <c r="B46" s="27" t="s">
        <v>38</v>
      </c>
      <c r="C46" s="30"/>
      <c r="D46" s="29" t="s">
        <v>16</v>
      </c>
      <c r="E46" s="29">
        <v>600</v>
      </c>
      <c r="F46" s="29" t="s">
        <v>74</v>
      </c>
      <c r="G46" s="2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28" x14ac:dyDescent="0.15">
      <c r="A47" s="29">
        <v>10</v>
      </c>
      <c r="B47" s="27" t="s">
        <v>38</v>
      </c>
      <c r="C47" s="30"/>
      <c r="D47" s="29" t="s">
        <v>42</v>
      </c>
      <c r="E47" s="29">
        <v>593</v>
      </c>
      <c r="F47" s="29" t="s">
        <v>44</v>
      </c>
      <c r="G47" s="2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" x14ac:dyDescent="0.15">
      <c r="A48" s="29">
        <v>10</v>
      </c>
      <c r="B48" s="27" t="s">
        <v>38</v>
      </c>
      <c r="C48" s="30"/>
      <c r="D48" s="29" t="s">
        <v>10</v>
      </c>
      <c r="E48" s="29">
        <v>142</v>
      </c>
      <c r="F48" s="29" t="s">
        <v>44</v>
      </c>
      <c r="G48" s="2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" x14ac:dyDescent="0.15">
      <c r="A49" s="29">
        <v>10</v>
      </c>
      <c r="B49" s="27" t="s">
        <v>38</v>
      </c>
      <c r="C49" s="30"/>
      <c r="D49" s="29" t="s">
        <v>9</v>
      </c>
      <c r="E49" s="29">
        <v>282</v>
      </c>
      <c r="F49" s="29" t="s">
        <v>44</v>
      </c>
      <c r="G49" s="2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" x14ac:dyDescent="0.15">
      <c r="A50" s="29">
        <v>10</v>
      </c>
      <c r="B50" s="27" t="s">
        <v>38</v>
      </c>
      <c r="C50" s="30"/>
      <c r="D50" s="29" t="s">
        <v>48</v>
      </c>
      <c r="E50" s="29">
        <v>1524</v>
      </c>
      <c r="F50" s="29" t="s">
        <v>68</v>
      </c>
      <c r="G50" s="2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9" x14ac:dyDescent="0.15">
      <c r="A53" s="25" t="s">
        <v>0</v>
      </c>
      <c r="B53" s="25" t="s">
        <v>1</v>
      </c>
      <c r="C53" s="26" t="s">
        <v>67</v>
      </c>
      <c r="D53" s="25" t="s">
        <v>2</v>
      </c>
      <c r="E53" s="26" t="s">
        <v>65</v>
      </c>
      <c r="F53" s="25" t="s">
        <v>3</v>
      </c>
      <c r="G53" s="25" t="s">
        <v>4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" x14ac:dyDescent="0.15">
      <c r="A54" s="27">
        <v>11</v>
      </c>
      <c r="B54" s="27" t="s">
        <v>43</v>
      </c>
      <c r="C54" s="28">
        <v>1971.47</v>
      </c>
      <c r="D54" s="27" t="s">
        <v>69</v>
      </c>
      <c r="E54" s="27">
        <v>117</v>
      </c>
      <c r="F54" s="27" t="s">
        <v>44</v>
      </c>
      <c r="G54" s="3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" x14ac:dyDescent="0.15">
      <c r="A55" s="29">
        <v>11</v>
      </c>
      <c r="B55" s="27" t="s">
        <v>43</v>
      </c>
      <c r="C55" s="30"/>
      <c r="D55" s="29" t="s">
        <v>36</v>
      </c>
      <c r="E55" s="29">
        <v>750</v>
      </c>
      <c r="F55" s="25" t="s">
        <v>63</v>
      </c>
      <c r="G55" s="2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" x14ac:dyDescent="0.15">
      <c r="A56" s="29">
        <v>11</v>
      </c>
      <c r="B56" s="27" t="s">
        <v>43</v>
      </c>
      <c r="C56" s="30"/>
      <c r="D56" s="29" t="s">
        <v>49</v>
      </c>
      <c r="E56" s="29">
        <v>13</v>
      </c>
      <c r="F56" s="29" t="s">
        <v>44</v>
      </c>
      <c r="G56" s="2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39" x14ac:dyDescent="0.15">
      <c r="A59" s="25" t="s">
        <v>0</v>
      </c>
      <c r="B59" s="25" t="s">
        <v>1</v>
      </c>
      <c r="C59" s="26" t="s">
        <v>67</v>
      </c>
      <c r="D59" s="25" t="s">
        <v>2</v>
      </c>
      <c r="E59" s="26" t="s">
        <v>65</v>
      </c>
      <c r="F59" s="25" t="s">
        <v>3</v>
      </c>
      <c r="G59" s="25" t="s">
        <v>4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" x14ac:dyDescent="0.15">
      <c r="A60" s="27">
        <v>12</v>
      </c>
      <c r="B60" s="27" t="s">
        <v>17</v>
      </c>
      <c r="C60" s="28">
        <v>624.76</v>
      </c>
      <c r="D60" s="27" t="s">
        <v>50</v>
      </c>
      <c r="E60" s="27">
        <v>104</v>
      </c>
      <c r="F60" s="27" t="s">
        <v>44</v>
      </c>
      <c r="G60" s="3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39" x14ac:dyDescent="0.15">
      <c r="A63" s="25" t="s">
        <v>0</v>
      </c>
      <c r="B63" s="25" t="s">
        <v>1</v>
      </c>
      <c r="C63" s="26" t="s">
        <v>67</v>
      </c>
      <c r="D63" s="25" t="s">
        <v>2</v>
      </c>
      <c r="E63" s="26" t="s">
        <v>65</v>
      </c>
      <c r="F63" s="25" t="s">
        <v>3</v>
      </c>
      <c r="G63" s="25" t="s">
        <v>4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" x14ac:dyDescent="0.15">
      <c r="A64" s="27">
        <v>13</v>
      </c>
      <c r="B64" s="27" t="s">
        <v>18</v>
      </c>
      <c r="C64" s="28">
        <v>1792.97</v>
      </c>
      <c r="D64" s="27" t="s">
        <v>19</v>
      </c>
      <c r="E64" s="27">
        <v>61</v>
      </c>
      <c r="F64" s="27" t="s">
        <v>44</v>
      </c>
      <c r="G64" s="3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" x14ac:dyDescent="0.15">
      <c r="A65" s="29">
        <v>13</v>
      </c>
      <c r="B65" s="27" t="s">
        <v>18</v>
      </c>
      <c r="C65" s="30"/>
      <c r="D65" s="29" t="s">
        <v>20</v>
      </c>
      <c r="E65" s="29">
        <v>148</v>
      </c>
      <c r="F65" s="29" t="s">
        <v>44</v>
      </c>
      <c r="G65" s="2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" x14ac:dyDescent="0.15">
      <c r="A66" s="29">
        <v>13</v>
      </c>
      <c r="B66" s="27" t="s">
        <v>18</v>
      </c>
      <c r="C66" s="30"/>
      <c r="D66" s="29" t="s">
        <v>21</v>
      </c>
      <c r="E66" s="29">
        <v>50</v>
      </c>
      <c r="F66" s="29" t="s">
        <v>44</v>
      </c>
      <c r="G66" s="2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" x14ac:dyDescent="0.15">
      <c r="A67" s="29">
        <v>13</v>
      </c>
      <c r="B67" s="27" t="s">
        <v>18</v>
      </c>
      <c r="C67" s="30"/>
      <c r="D67" s="29" t="s">
        <v>22</v>
      </c>
      <c r="E67" s="29">
        <v>161</v>
      </c>
      <c r="F67" s="29" t="s">
        <v>44</v>
      </c>
      <c r="G67" s="2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" x14ac:dyDescent="0.15">
      <c r="A68" s="29">
        <v>13</v>
      </c>
      <c r="B68" s="27" t="s">
        <v>18</v>
      </c>
      <c r="C68" s="30"/>
      <c r="D68" s="29" t="s">
        <v>23</v>
      </c>
      <c r="E68" s="29">
        <v>54</v>
      </c>
      <c r="F68" s="29" t="s">
        <v>44</v>
      </c>
      <c r="G68" s="2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" x14ac:dyDescent="0.15">
      <c r="A69" s="29">
        <v>13</v>
      </c>
      <c r="B69" s="27" t="s">
        <v>18</v>
      </c>
      <c r="C69" s="30"/>
      <c r="D69" s="29" t="s">
        <v>24</v>
      </c>
      <c r="E69" s="29">
        <v>103</v>
      </c>
      <c r="F69" s="29" t="s">
        <v>44</v>
      </c>
      <c r="G69" s="2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39" x14ac:dyDescent="0.15">
      <c r="A72" s="25" t="s">
        <v>0</v>
      </c>
      <c r="B72" s="25" t="s">
        <v>1</v>
      </c>
      <c r="C72" s="26" t="s">
        <v>67</v>
      </c>
      <c r="D72" s="25" t="s">
        <v>2</v>
      </c>
      <c r="E72" s="26" t="s">
        <v>65</v>
      </c>
      <c r="F72" s="25" t="s">
        <v>3</v>
      </c>
      <c r="G72" s="25" t="s">
        <v>4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" x14ac:dyDescent="0.15">
      <c r="A73" s="27">
        <v>14</v>
      </c>
      <c r="B73" s="27" t="s">
        <v>25</v>
      </c>
      <c r="C73" s="28">
        <v>3722.54</v>
      </c>
      <c r="D73" s="27" t="s">
        <v>51</v>
      </c>
      <c r="E73" s="27">
        <v>715</v>
      </c>
      <c r="F73" s="27" t="s">
        <v>44</v>
      </c>
      <c r="G73" s="3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39" x14ac:dyDescent="0.15">
      <c r="A76" s="25" t="s">
        <v>0</v>
      </c>
      <c r="B76" s="25" t="s">
        <v>1</v>
      </c>
      <c r="C76" s="26" t="s">
        <v>67</v>
      </c>
      <c r="D76" s="25" t="s">
        <v>2</v>
      </c>
      <c r="E76" s="26" t="s">
        <v>65</v>
      </c>
      <c r="F76" s="25" t="s">
        <v>3</v>
      </c>
      <c r="G76" s="25" t="s">
        <v>4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" x14ac:dyDescent="0.15">
      <c r="A77" s="27">
        <v>15</v>
      </c>
      <c r="B77" s="27" t="s">
        <v>35</v>
      </c>
      <c r="C77" s="28">
        <v>99.49</v>
      </c>
      <c r="D77" s="27" t="s">
        <v>37</v>
      </c>
      <c r="E77" s="27">
        <v>1000</v>
      </c>
      <c r="F77" s="25" t="s">
        <v>63</v>
      </c>
      <c r="G77" s="3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" x14ac:dyDescent="0.15">
      <c r="A78" s="29">
        <v>15</v>
      </c>
      <c r="B78" s="27" t="s">
        <v>35</v>
      </c>
      <c r="C78" s="30"/>
      <c r="D78" s="29" t="s">
        <v>39</v>
      </c>
      <c r="E78" s="29">
        <v>7000</v>
      </c>
      <c r="F78" s="25" t="s">
        <v>63</v>
      </c>
      <c r="G78" s="2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39" x14ac:dyDescent="0.15">
      <c r="A81" s="25" t="s">
        <v>0</v>
      </c>
      <c r="B81" s="25" t="s">
        <v>1</v>
      </c>
      <c r="C81" s="26" t="s">
        <v>67</v>
      </c>
      <c r="D81" s="25" t="s">
        <v>2</v>
      </c>
      <c r="E81" s="26" t="s">
        <v>65</v>
      </c>
      <c r="F81" s="25" t="s">
        <v>3</v>
      </c>
      <c r="G81" s="25" t="s">
        <v>4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8" x14ac:dyDescent="0.15">
      <c r="A82" s="27">
        <v>16</v>
      </c>
      <c r="B82" s="27" t="s">
        <v>75</v>
      </c>
      <c r="C82" s="28"/>
      <c r="D82" s="27" t="s">
        <v>52</v>
      </c>
      <c r="E82" s="27"/>
      <c r="F82" s="27" t="s">
        <v>62</v>
      </c>
      <c r="G82" s="3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39" x14ac:dyDescent="0.15">
      <c r="A85" s="25" t="s">
        <v>0</v>
      </c>
      <c r="B85" s="25" t="s">
        <v>1</v>
      </c>
      <c r="C85" s="26" t="s">
        <v>67</v>
      </c>
      <c r="D85" s="25" t="s">
        <v>2</v>
      </c>
      <c r="E85" s="26" t="s">
        <v>65</v>
      </c>
      <c r="F85" s="25" t="s">
        <v>3</v>
      </c>
      <c r="G85" s="25" t="s">
        <v>4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" x14ac:dyDescent="0.15">
      <c r="A86" s="27">
        <v>17</v>
      </c>
      <c r="B86" s="27" t="s">
        <v>45</v>
      </c>
      <c r="C86" s="28">
        <v>8623.99</v>
      </c>
      <c r="D86" s="27" t="s">
        <v>53</v>
      </c>
      <c r="E86" s="27">
        <v>870</v>
      </c>
      <c r="F86" s="29" t="s">
        <v>68</v>
      </c>
      <c r="G86" s="3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" x14ac:dyDescent="0.15">
      <c r="A87" s="29">
        <v>17</v>
      </c>
      <c r="B87" s="27" t="s">
        <v>45</v>
      </c>
      <c r="C87" s="30"/>
      <c r="D87" s="29" t="s">
        <v>54</v>
      </c>
      <c r="E87" s="29">
        <v>275</v>
      </c>
      <c r="F87" s="29" t="s">
        <v>68</v>
      </c>
      <c r="G87" s="2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" x14ac:dyDescent="0.15">
      <c r="A88" s="29">
        <v>17</v>
      </c>
      <c r="B88" s="27" t="s">
        <v>45</v>
      </c>
      <c r="C88" s="30"/>
      <c r="D88" s="29" t="s">
        <v>56</v>
      </c>
      <c r="E88" s="29">
        <v>570</v>
      </c>
      <c r="F88" s="29" t="s">
        <v>68</v>
      </c>
      <c r="G88" s="2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" x14ac:dyDescent="0.15">
      <c r="A89" s="29">
        <v>17</v>
      </c>
      <c r="B89" s="27" t="s">
        <v>45</v>
      </c>
      <c r="C89" s="30"/>
      <c r="D89" s="29" t="s">
        <v>57</v>
      </c>
      <c r="E89" s="29">
        <v>2823</v>
      </c>
      <c r="F89" s="29" t="s">
        <v>68</v>
      </c>
      <c r="G89" s="2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" x14ac:dyDescent="0.15">
      <c r="A90" s="29">
        <v>17</v>
      </c>
      <c r="B90" s="27" t="s">
        <v>45</v>
      </c>
      <c r="C90" s="30"/>
      <c r="D90" s="29" t="s">
        <v>55</v>
      </c>
      <c r="E90" s="29">
        <v>2320</v>
      </c>
      <c r="F90" s="29" t="s">
        <v>68</v>
      </c>
      <c r="G90" s="2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39" x14ac:dyDescent="0.15">
      <c r="A93" s="25" t="s">
        <v>0</v>
      </c>
      <c r="B93" s="25" t="s">
        <v>1</v>
      </c>
      <c r="C93" s="26" t="s">
        <v>67</v>
      </c>
      <c r="D93" s="25" t="s">
        <v>2</v>
      </c>
      <c r="E93" s="26" t="s">
        <v>65</v>
      </c>
      <c r="F93" s="25" t="s">
        <v>3</v>
      </c>
      <c r="G93" s="25" t="s">
        <v>4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8" x14ac:dyDescent="0.15">
      <c r="A94" s="27">
        <v>18</v>
      </c>
      <c r="B94" s="27" t="s">
        <v>46</v>
      </c>
      <c r="C94" s="28">
        <v>1713.61</v>
      </c>
      <c r="D94" s="27" t="s">
        <v>64</v>
      </c>
      <c r="E94" s="27">
        <v>468</v>
      </c>
      <c r="F94" s="27" t="s">
        <v>44</v>
      </c>
      <c r="G94" s="3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39" x14ac:dyDescent="0.15">
      <c r="A97" s="25" t="s">
        <v>0</v>
      </c>
      <c r="B97" s="25" t="s">
        <v>1</v>
      </c>
      <c r="C97" s="26" t="s">
        <v>67</v>
      </c>
      <c r="D97" s="25" t="s">
        <v>2</v>
      </c>
      <c r="E97" s="26" t="s">
        <v>65</v>
      </c>
      <c r="F97" s="25" t="s">
        <v>3</v>
      </c>
      <c r="G97" s="25" t="s">
        <v>4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3" customHeight="1" x14ac:dyDescent="0.15">
      <c r="A98" s="27">
        <v>19</v>
      </c>
      <c r="B98" s="27" t="s">
        <v>70</v>
      </c>
      <c r="C98" s="28">
        <v>387.87</v>
      </c>
      <c r="D98" s="27" t="s">
        <v>70</v>
      </c>
      <c r="E98" s="27">
        <v>1608</v>
      </c>
      <c r="F98" s="29" t="s">
        <v>68</v>
      </c>
      <c r="G98" s="3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</sheetData>
  <sheetProtection algorithmName="SHA-512" hashValue="gBeuord2RCQ57tFhIegdH810VgrNr/8Zres94sHACgn8/tQq59OOu0pl6+RZxnBDUTXn12OPLpH+QI22BNwmGQ==" saltValue="VLlWpIM5pRNWHbTnL44eGA==" spinCount="100000" sheet="1" objects="1" scenarios="1" selectLockedCells="1"/>
  <mergeCells count="1">
    <mergeCell ref="A1:G1"/>
  </mergeCells>
  <printOptions horizontalCentered="1"/>
  <pageMargins left="0.15748031496062992" right="0.15748031496062992" top="0.78740157480314965" bottom="0.78740157480314965" header="0" footer="0"/>
  <pageSetup paperSize="9" scale="75" fitToHeight="3" orientation="portrait" r:id="rId1"/>
  <headerFooter>
    <oddFooter>&amp;CPág. &amp;P |</oddFooter>
  </headerFooter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34"/>
  <sheetViews>
    <sheetView tabSelected="1" zoomScale="90" zoomScaleNormal="90" workbookViewId="0">
      <pane ySplit="7" topLeftCell="A8" activePane="bottomLeft" state="frozenSplit"/>
      <selection pane="bottomLeft" activeCell="E5" sqref="E5"/>
    </sheetView>
  </sheetViews>
  <sheetFormatPr baseColWidth="10" defaultColWidth="14.5" defaultRowHeight="15" customHeight="1" x14ac:dyDescent="0.15"/>
  <cols>
    <col min="1" max="1" width="6.5" customWidth="1"/>
    <col min="2" max="2" width="53.1640625" customWidth="1"/>
    <col min="3" max="3" width="17.83203125" customWidth="1"/>
    <col min="4" max="4" width="27.6640625" customWidth="1"/>
    <col min="5" max="5" width="30.1640625" customWidth="1"/>
    <col min="6" max="6" width="7.5" customWidth="1"/>
    <col min="7" max="25" width="9.1640625" customWidth="1"/>
    <col min="26" max="26" width="8.6640625" customWidth="1"/>
  </cols>
  <sheetData>
    <row r="1" spans="1:26" ht="3" customHeight="1" x14ac:dyDescent="0.15">
      <c r="A1" s="1"/>
      <c r="B1" s="1"/>
      <c r="C1" s="10"/>
      <c r="D1" s="10"/>
      <c r="E1" s="1"/>
    </row>
    <row r="2" spans="1:26" ht="34" customHeight="1" x14ac:dyDescent="0.15">
      <c r="A2" s="58" t="s">
        <v>96</v>
      </c>
      <c r="B2" s="58"/>
      <c r="C2" s="58"/>
      <c r="D2" s="58"/>
      <c r="E2" s="58"/>
    </row>
    <row r="3" spans="1:26" ht="28" customHeight="1" x14ac:dyDescent="0.15">
      <c r="A3" s="57" t="s">
        <v>26</v>
      </c>
      <c r="B3" s="57"/>
      <c r="C3" s="57"/>
      <c r="D3" s="57"/>
      <c r="E3" s="5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15">
      <c r="A4" s="6"/>
      <c r="B4" s="7"/>
      <c r="C4" s="11"/>
      <c r="D4" s="11"/>
      <c r="E4" s="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9.75" customHeight="1" x14ac:dyDescent="0.15">
      <c r="A5" s="56" t="s">
        <v>27</v>
      </c>
      <c r="B5" s="56"/>
      <c r="C5" s="56"/>
      <c r="D5" s="56"/>
      <c r="E5" s="4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" customHeight="1" x14ac:dyDescent="0.15">
      <c r="A6" s="33"/>
      <c r="B6" s="34"/>
      <c r="C6" s="35"/>
      <c r="D6" s="35"/>
      <c r="E6" s="3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" customHeight="1" x14ac:dyDescent="0.15">
      <c r="A7" s="56" t="s">
        <v>28</v>
      </c>
      <c r="B7" s="56"/>
      <c r="C7" s="56"/>
      <c r="D7" s="56"/>
      <c r="E7" s="4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" customHeight="1" x14ac:dyDescent="0.15">
      <c r="A8" s="6"/>
      <c r="B8" s="7"/>
      <c r="C8" s="11"/>
      <c r="D8" s="11"/>
      <c r="E8" s="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48" customFormat="1" ht="19" customHeight="1" x14ac:dyDescent="0.15">
      <c r="A9" s="53" t="str">
        <f>"Lote "&amp;Geral!A3&amp;": Proposta de Preços"</f>
        <v>Lote 1: Proposta de Preços</v>
      </c>
      <c r="B9" s="53"/>
      <c r="C9" s="54" t="str">
        <f>Geral!B3</f>
        <v>PÃO</v>
      </c>
      <c r="D9" s="54"/>
      <c r="E9" s="49" t="s">
        <v>66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s="48" customFormat="1" ht="35" customHeight="1" x14ac:dyDescent="0.15">
      <c r="A10" s="53"/>
      <c r="B10" s="53"/>
      <c r="C10" s="54"/>
      <c r="D10" s="54"/>
      <c r="E10" s="46">
        <v>5601.28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2.75" customHeight="1" x14ac:dyDescent="0.15">
      <c r="A11" s="8"/>
      <c r="B11" s="7"/>
      <c r="C11" s="11"/>
      <c r="D11" s="11"/>
      <c r="E11" s="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78" customHeight="1" x14ac:dyDescent="0.15">
      <c r="A12" s="19" t="s">
        <v>30</v>
      </c>
      <c r="B12" s="20" t="s">
        <v>2</v>
      </c>
      <c r="C12" s="20" t="s">
        <v>65</v>
      </c>
      <c r="D12" s="20" t="s">
        <v>3</v>
      </c>
      <c r="E12" s="21" t="s">
        <v>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 ht="33" customHeight="1" x14ac:dyDescent="0.15">
      <c r="A13" s="12">
        <f>Geral!A3</f>
        <v>1</v>
      </c>
      <c r="B13" s="12" t="str">
        <f>Geral!D3</f>
        <v>PÃO de MISTURA (60gr)</v>
      </c>
      <c r="C13" s="12">
        <f>Geral!E3</f>
        <v>43495</v>
      </c>
      <c r="D13" s="12" t="str">
        <f>Geral!F3</f>
        <v>à unidade</v>
      </c>
      <c r="E13" s="32">
        <v>0</v>
      </c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6" ht="27.75" customHeight="1" x14ac:dyDescent="0.15">
      <c r="A14" s="14"/>
      <c r="B14" s="15"/>
      <c r="C14" s="16"/>
      <c r="D14" s="24" t="s">
        <v>29</v>
      </c>
      <c r="E14" s="15">
        <f>AVERAGEIF(Tabela35[Preço por Unidade para o Agrupamento de Escolas N.º 2 de Abrantes (Euros s/IVA) em Algarismos],"&lt;&gt;NULL")</f>
        <v>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2"/>
    </row>
    <row r="15" spans="1:26" ht="16" customHeight="1" x14ac:dyDescent="0.15">
      <c r="A15" s="17"/>
      <c r="B15" s="17"/>
      <c r="C15" s="17"/>
      <c r="D15" s="17"/>
      <c r="E15" s="18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2"/>
    </row>
    <row r="16" spans="1:26" ht="16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48" customFormat="1" ht="19" customHeight="1" x14ac:dyDescent="0.15">
      <c r="A17" s="53" t="str">
        <f>"Lote "&amp;Geral!A6&amp;": Proposta de Preços"</f>
        <v>Lote 2: Proposta de Preços</v>
      </c>
      <c r="B17" s="53"/>
      <c r="C17" s="54" t="str">
        <f>Geral!B6</f>
        <v>BOLOS</v>
      </c>
      <c r="D17" s="54"/>
      <c r="E17" s="49" t="s">
        <v>66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s="48" customFormat="1" ht="35" customHeight="1" x14ac:dyDescent="0.15">
      <c r="A18" s="53"/>
      <c r="B18" s="53"/>
      <c r="C18" s="54"/>
      <c r="D18" s="54"/>
      <c r="E18" s="46">
        <v>17933.29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.75" customHeight="1" x14ac:dyDescent="0.15">
      <c r="A19" s="8"/>
      <c r="B19" s="7"/>
      <c r="C19" s="11"/>
      <c r="D19" s="11"/>
      <c r="E19" s="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74.25" customHeight="1" x14ac:dyDescent="0.15">
      <c r="A20" s="19" t="s">
        <v>30</v>
      </c>
      <c r="B20" s="20" t="s">
        <v>2</v>
      </c>
      <c r="C20" s="20" t="s">
        <v>65</v>
      </c>
      <c r="D20" s="20" t="s">
        <v>3</v>
      </c>
      <c r="E20" s="21" t="s">
        <v>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6" ht="42" customHeight="1" x14ac:dyDescent="0.15">
      <c r="A21" s="12">
        <f>Geral!A6</f>
        <v>2</v>
      </c>
      <c r="B21" s="23" t="str">
        <f>Geral!D6</f>
        <v>BOLOS SEM CREMES E/OU RECHEIOS</v>
      </c>
      <c r="C21" s="13">
        <f>Geral!E6</f>
        <v>15407</v>
      </c>
      <c r="D21" s="22" t="str">
        <f>Geral!F6</f>
        <v>à unidade</v>
      </c>
      <c r="E21" s="50">
        <v>0</v>
      </c>
      <c r="F21" s="3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6" ht="42" customHeight="1" x14ac:dyDescent="0.15">
      <c r="A22" s="12">
        <f>Geral!A7</f>
        <v>2</v>
      </c>
      <c r="B22" s="23" t="str">
        <f>Geral!D7</f>
        <v>PÃO DE LEITE</v>
      </c>
      <c r="C22" s="13">
        <f>Geral!E7</f>
        <v>1853</v>
      </c>
      <c r="D22" s="22" t="str">
        <f>Geral!F7</f>
        <v>à unidade</v>
      </c>
      <c r="E22" s="50">
        <v>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2"/>
    </row>
    <row r="23" spans="1:26" ht="42" customHeight="1" x14ac:dyDescent="0.15">
      <c r="A23" s="12">
        <f>Geral!A8</f>
        <v>2</v>
      </c>
      <c r="B23" s="23" t="str">
        <f>Geral!D8</f>
        <v>CROISSANT SIMPLES</v>
      </c>
      <c r="C23" s="13">
        <f>Geral!E8</f>
        <v>5673</v>
      </c>
      <c r="D23" s="22" t="str">
        <f>Geral!F8</f>
        <v>à unidade</v>
      </c>
      <c r="E23" s="50"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6" ht="27.75" customHeight="1" x14ac:dyDescent="0.15">
      <c r="A24" s="14"/>
      <c r="B24" s="15"/>
      <c r="C24" s="16"/>
      <c r="D24" s="24" t="s">
        <v>76</v>
      </c>
      <c r="E24" s="15">
        <f>AVERAGEIF(Tabela356[Preço por Unidade para o Agrupamento de Escolas N.º 2 de Abrantes (Euros s/IVA) em Algarismos],"&lt;&gt;NULL")</f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2"/>
    </row>
    <row r="25" spans="1:26" ht="12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48" customFormat="1" ht="19" customHeight="1" x14ac:dyDescent="0.15">
      <c r="A27" s="53" t="str">
        <f>"Lote "&amp;Geral!A12&amp;": Proposta de Preços"</f>
        <v>Lote 3: Proposta de Preços</v>
      </c>
      <c r="B27" s="53"/>
      <c r="C27" s="54" t="str">
        <f>Geral!B12</f>
        <v>BOLACHAS</v>
      </c>
      <c r="D27" s="54"/>
      <c r="E27" s="49" t="s">
        <v>66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s="48" customFormat="1" ht="35" customHeight="1" x14ac:dyDescent="0.15">
      <c r="A28" s="53"/>
      <c r="B28" s="53"/>
      <c r="C28" s="54"/>
      <c r="D28" s="54"/>
      <c r="E28" s="46">
        <v>564.46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2.75" customHeight="1" x14ac:dyDescent="0.15">
      <c r="A29" s="8"/>
      <c r="B29" s="7"/>
      <c r="C29" s="11"/>
      <c r="D29" s="11"/>
      <c r="E29" s="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74.25" customHeight="1" x14ac:dyDescent="0.15">
      <c r="A30" s="19" t="s">
        <v>30</v>
      </c>
      <c r="B30" s="20" t="s">
        <v>2</v>
      </c>
      <c r="C30" s="20" t="s">
        <v>65</v>
      </c>
      <c r="D30" s="20" t="s">
        <v>3</v>
      </c>
      <c r="E30" s="21" t="s">
        <v>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42" customHeight="1" x14ac:dyDescent="0.15">
      <c r="A31" s="12">
        <f>Geral!A12</f>
        <v>3</v>
      </c>
      <c r="B31" s="23" t="str">
        <f>Geral!D12</f>
        <v>DIGESTIVAS</v>
      </c>
      <c r="C31" s="13">
        <f>Geral!E12</f>
        <v>1620</v>
      </c>
      <c r="D31" s="22" t="str">
        <f>Geral!F12</f>
        <v>Saqueta</v>
      </c>
      <c r="E31" s="32">
        <v>0</v>
      </c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6" ht="42" customHeight="1" x14ac:dyDescent="0.15">
      <c r="A32" s="12">
        <f>Geral!A13</f>
        <v>3</v>
      </c>
      <c r="B32" s="23" t="str">
        <f>Geral!D13</f>
        <v>INTEGRAIS</v>
      </c>
      <c r="C32" s="13">
        <f>Geral!E13</f>
        <v>100</v>
      </c>
      <c r="D32" s="22" t="str">
        <f>Geral!F13</f>
        <v>Saqueta</v>
      </c>
      <c r="E32" s="32"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2"/>
    </row>
    <row r="33" spans="1:26" ht="42" customHeight="1" x14ac:dyDescent="0.15">
      <c r="A33" s="12">
        <f>Geral!A14</f>
        <v>3</v>
      </c>
      <c r="B33" s="23" t="str">
        <f>Geral!D14</f>
        <v>ÁGUA E SAL</v>
      </c>
      <c r="C33" s="13">
        <f>Geral!E14</f>
        <v>240</v>
      </c>
      <c r="D33" s="22" t="str">
        <f>Geral!F14</f>
        <v>Saqueta</v>
      </c>
      <c r="E33" s="32">
        <v>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7.75" customHeight="1" x14ac:dyDescent="0.15">
      <c r="A34" s="14"/>
      <c r="B34" s="15"/>
      <c r="C34" s="16"/>
      <c r="D34" s="24" t="s">
        <v>77</v>
      </c>
      <c r="E34" s="15">
        <f>AVERAGEIF(Tabela3567[Preço por Unidade para o Agrupamento de Escolas N.º 2 de Abrantes (Euros s/IVA) em Algarismos],"&lt;&gt;NULL")</f>
        <v>0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2"/>
    </row>
    <row r="35" spans="1:26" ht="12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48" customFormat="1" ht="19" customHeight="1" x14ac:dyDescent="0.15">
      <c r="A37" s="53" t="str">
        <f>"Lote "&amp;Geral!A18&amp;": Proposta de Preços"</f>
        <v>Lote 4: Proposta de Preços</v>
      </c>
      <c r="B37" s="53"/>
      <c r="C37" s="54" t="str">
        <f>Geral!B18</f>
        <v xml:space="preserve">FRUTOS SECOS </v>
      </c>
      <c r="D37" s="54"/>
      <c r="E37" s="49" t="s">
        <v>66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s="48" customFormat="1" ht="35" customHeight="1" x14ac:dyDescent="0.15">
      <c r="A38" s="53"/>
      <c r="B38" s="53"/>
      <c r="C38" s="54"/>
      <c r="D38" s="54"/>
      <c r="E38" s="46">
        <v>1639.63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2.75" customHeight="1" x14ac:dyDescent="0.15">
      <c r="A39" s="8"/>
      <c r="B39" s="7"/>
      <c r="C39" s="11"/>
      <c r="D39" s="11"/>
      <c r="E39" s="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74.25" customHeight="1" x14ac:dyDescent="0.15">
      <c r="A40" s="19" t="s">
        <v>30</v>
      </c>
      <c r="B40" s="20" t="s">
        <v>2</v>
      </c>
      <c r="C40" s="20" t="s">
        <v>65</v>
      </c>
      <c r="D40" s="20" t="s">
        <v>3</v>
      </c>
      <c r="E40" s="21" t="s">
        <v>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42" customHeight="1" x14ac:dyDescent="0.15">
      <c r="A41" s="12">
        <f>Geral!A18</f>
        <v>4</v>
      </c>
      <c r="B41" s="12" t="str">
        <f>Geral!D18</f>
        <v>FRUTOS SECOS (sem adição de óleos ou sal)</v>
      </c>
      <c r="C41" s="12">
        <f>Geral!E18</f>
        <v>0</v>
      </c>
      <c r="D41" s="12" t="str">
        <f>Geral!F18</f>
        <v>Doses individuais</v>
      </c>
      <c r="E41" s="32">
        <v>0</v>
      </c>
      <c r="F41" s="3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6" ht="27.75" customHeight="1" x14ac:dyDescent="0.15">
      <c r="A42" s="14"/>
      <c r="B42" s="15"/>
      <c r="C42" s="16"/>
      <c r="D42" s="24" t="s">
        <v>78</v>
      </c>
      <c r="E42" s="15">
        <f>AVERAGEIF(Tabela35673[Preço por Unidade para o Agrupamento de Escolas N.º 2 de Abrantes (Euros s/IVA) em Algarismos],"&lt;&gt;NULL")</f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2"/>
    </row>
    <row r="43" spans="1:26" ht="12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48" customFormat="1" ht="19" customHeight="1" x14ac:dyDescent="0.15">
      <c r="A45" s="53" t="str">
        <f>"Lote "&amp;Geral!A22&amp;": Proposta de Preços"</f>
        <v>Lote 5: Proposta de Preços</v>
      </c>
      <c r="B45" s="53"/>
      <c r="C45" s="54" t="str">
        <f>Geral!B22</f>
        <v>CHÁS</v>
      </c>
      <c r="D45" s="54"/>
      <c r="E45" s="49" t="s">
        <v>66</v>
      </c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s="48" customFormat="1" ht="35" customHeight="1" x14ac:dyDescent="0.15">
      <c r="A46" s="53"/>
      <c r="B46" s="53"/>
      <c r="C46" s="54"/>
      <c r="D46" s="54"/>
      <c r="E46" s="46">
        <v>89.18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2.75" customHeight="1" x14ac:dyDescent="0.15">
      <c r="A47" s="8"/>
      <c r="B47" s="7"/>
      <c r="C47" s="11"/>
      <c r="D47" s="11"/>
      <c r="E47" s="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74.25" customHeight="1" x14ac:dyDescent="0.15">
      <c r="A48" s="19" t="s">
        <v>30</v>
      </c>
      <c r="B48" s="20" t="s">
        <v>2</v>
      </c>
      <c r="C48" s="20" t="s">
        <v>65</v>
      </c>
      <c r="D48" s="20" t="s">
        <v>3</v>
      </c>
      <c r="E48" s="21" t="s">
        <v>4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6" ht="42" customHeight="1" x14ac:dyDescent="0.15">
      <c r="A49" s="12">
        <f>Geral!A22</f>
        <v>5</v>
      </c>
      <c r="B49" s="12" t="str">
        <f>Geral!D22</f>
        <v>CHÁS</v>
      </c>
      <c r="C49" s="12">
        <f>Geral!E22</f>
        <v>948</v>
      </c>
      <c r="D49" s="12" t="str">
        <f>Geral!F22</f>
        <v>Saqueta</v>
      </c>
      <c r="E49" s="32">
        <v>0</v>
      </c>
      <c r="F49" s="3"/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6" ht="27.75" customHeight="1" x14ac:dyDescent="0.15">
      <c r="A50" s="14"/>
      <c r="B50" s="15"/>
      <c r="C50" s="16"/>
      <c r="D50" s="24" t="s">
        <v>79</v>
      </c>
      <c r="E50" s="15">
        <f>AVERAGEIF(Tabela356732[Preço por Unidade para o Agrupamento de Escolas N.º 2 de Abrantes (Euros s/IVA) em Algarismos],"&lt;&gt;NULL")</f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2"/>
    </row>
    <row r="51" spans="1:26" ht="12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48" customFormat="1" ht="19" customHeight="1" x14ac:dyDescent="0.15">
      <c r="A53" s="53" t="str">
        <f>"Lote "&amp;Geral!A26&amp;": Proposta de Preços"</f>
        <v>Lote 6: Proposta de Preços</v>
      </c>
      <c r="B53" s="53"/>
      <c r="C53" s="54" t="str">
        <f>Geral!B26</f>
        <v>IOGURTES</v>
      </c>
      <c r="D53" s="54"/>
      <c r="E53" s="49" t="s">
        <v>66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s="48" customFormat="1" ht="35" customHeight="1" x14ac:dyDescent="0.15">
      <c r="A54" s="53"/>
      <c r="B54" s="53"/>
      <c r="C54" s="54"/>
      <c r="D54" s="54"/>
      <c r="E54" s="46">
        <v>623.04999999999995</v>
      </c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.75" customHeight="1" x14ac:dyDescent="0.15">
      <c r="A55" s="8"/>
      <c r="B55" s="7"/>
      <c r="C55" s="11"/>
      <c r="D55" s="11"/>
      <c r="E55" s="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74.25" customHeight="1" x14ac:dyDescent="0.15">
      <c r="A56" s="19" t="s">
        <v>30</v>
      </c>
      <c r="B56" s="20" t="s">
        <v>2</v>
      </c>
      <c r="C56" s="20" t="s">
        <v>65</v>
      </c>
      <c r="D56" s="20" t="s">
        <v>3</v>
      </c>
      <c r="E56" s="21" t="s">
        <v>4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6" ht="39" customHeight="1" x14ac:dyDescent="0.15">
      <c r="A57" s="12">
        <f>Geral!A26</f>
        <v>6</v>
      </c>
      <c r="B57" s="12" t="str">
        <f>Geral!D26</f>
        <v>AROMAS (preferencilamente sem edulcorante)</v>
      </c>
      <c r="C57" s="12">
        <f>Geral!E26</f>
        <v>360</v>
      </c>
      <c r="D57" s="12" t="str">
        <f>Geral!F26</f>
        <v>à unidade</v>
      </c>
      <c r="E57" s="32">
        <v>0</v>
      </c>
      <c r="F57" s="3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6" ht="39" customHeight="1" x14ac:dyDescent="0.15">
      <c r="A58" s="36">
        <f>Geral!A27</f>
        <v>6</v>
      </c>
      <c r="B58" s="37" t="str">
        <f>Geral!D27</f>
        <v>LIQUIDOS (preferencialmente sem edulcorante)</v>
      </c>
      <c r="C58" s="40">
        <f>Geral!E27</f>
        <v>624</v>
      </c>
      <c r="D58" s="38" t="str">
        <f>Geral!F27</f>
        <v>à unidade</v>
      </c>
      <c r="E58" s="39">
        <v>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6" ht="27.75" customHeight="1" x14ac:dyDescent="0.15">
      <c r="A59" s="14"/>
      <c r="B59" s="15"/>
      <c r="C59" s="16"/>
      <c r="D59" s="24" t="s">
        <v>80</v>
      </c>
      <c r="E59" s="15">
        <f>AVERAGEIF(Tabela3567324[Preço por Unidade para o Agrupamento de Escolas N.º 2 de Abrantes (Euros s/IVA) em Algarismos],"&lt;&gt;NULL")</f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2"/>
    </row>
    <row r="60" spans="1:26" ht="12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48" customFormat="1" ht="19" customHeight="1" x14ac:dyDescent="0.15">
      <c r="A62" s="53" t="str">
        <f>"Lote "&amp;Geral!A31&amp;": Proposta de Preços"</f>
        <v>Lote 7: Proposta de Preços</v>
      </c>
      <c r="B62" s="53"/>
      <c r="C62" s="54" t="str">
        <f>Geral!B31</f>
        <v>GELATINAS 0%</v>
      </c>
      <c r="D62" s="54"/>
      <c r="E62" s="49" t="s">
        <v>66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s="48" customFormat="1" ht="35" customHeight="1" x14ac:dyDescent="0.15">
      <c r="A63" s="53"/>
      <c r="B63" s="53"/>
      <c r="C63" s="54"/>
      <c r="D63" s="54"/>
      <c r="E63" s="46">
        <v>257.60000000000002</v>
      </c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2.75" customHeight="1" x14ac:dyDescent="0.15">
      <c r="A64" s="8"/>
      <c r="B64" s="7"/>
      <c r="C64" s="11"/>
      <c r="D64" s="11"/>
      <c r="E64" s="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74.25" customHeight="1" x14ac:dyDescent="0.15">
      <c r="A65" s="19" t="s">
        <v>30</v>
      </c>
      <c r="B65" s="20" t="s">
        <v>2</v>
      </c>
      <c r="C65" s="20" t="s">
        <v>65</v>
      </c>
      <c r="D65" s="20" t="s">
        <v>3</v>
      </c>
      <c r="E65" s="21" t="s">
        <v>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6" ht="39" customHeight="1" x14ac:dyDescent="0.15">
      <c r="A66" s="12">
        <f>Geral!A31</f>
        <v>7</v>
      </c>
      <c r="B66" s="12" t="str">
        <f>Geral!D31</f>
        <v>GELATINAS 0%</v>
      </c>
      <c r="C66" s="12">
        <f>Geral!E31</f>
        <v>788</v>
      </c>
      <c r="D66" s="12" t="str">
        <f>Geral!F31</f>
        <v>à unidade</v>
      </c>
      <c r="E66" s="32">
        <v>0</v>
      </c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6" ht="27.75" customHeight="1" x14ac:dyDescent="0.15">
      <c r="A67" s="14"/>
      <c r="B67" s="15"/>
      <c r="C67" s="16"/>
      <c r="D67" s="24" t="s">
        <v>81</v>
      </c>
      <c r="E67" s="15">
        <f>AVERAGEIF(Tabela35673248[Preço por Unidade para o Agrupamento de Escolas N.º 2 de Abrantes (Euros s/IVA) em Algarismos],"&lt;&gt;NULL")</f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2"/>
    </row>
    <row r="68" spans="1:26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48" customFormat="1" ht="19" customHeight="1" x14ac:dyDescent="0.15">
      <c r="A70" s="53" t="str">
        <f>"Lote "&amp;Geral!A35&amp;": Proposta de Preços"</f>
        <v>Lote 8: Proposta de Preços</v>
      </c>
      <c r="B70" s="53"/>
      <c r="C70" s="54" t="str">
        <f>Geral!B35</f>
        <v>ÁGUAS</v>
      </c>
      <c r="D70" s="54"/>
      <c r="E70" s="49" t="s">
        <v>66</v>
      </c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s="48" customFormat="1" ht="35" customHeight="1" x14ac:dyDescent="0.15">
      <c r="A71" s="53"/>
      <c r="B71" s="53"/>
      <c r="C71" s="54"/>
      <c r="D71" s="54"/>
      <c r="E71" s="46">
        <v>3842.22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.75" customHeight="1" x14ac:dyDescent="0.15">
      <c r="A72" s="8"/>
      <c r="B72" s="7"/>
      <c r="C72" s="11"/>
      <c r="D72" s="11"/>
      <c r="E72" s="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74.25" customHeight="1" x14ac:dyDescent="0.15">
      <c r="A73" s="19" t="s">
        <v>30</v>
      </c>
      <c r="B73" s="20" t="s">
        <v>2</v>
      </c>
      <c r="C73" s="20" t="s">
        <v>65</v>
      </c>
      <c r="D73" s="20" t="s">
        <v>3</v>
      </c>
      <c r="E73" s="21" t="s">
        <v>4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6" ht="35" customHeight="1" x14ac:dyDescent="0.15">
      <c r="A74" s="12">
        <f>Geral!A35</f>
        <v>8</v>
      </c>
      <c r="B74" s="12" t="str">
        <f>Geral!D35</f>
        <v>ÁGUA 0,33 L</v>
      </c>
      <c r="C74" s="12">
        <f>Geral!E35</f>
        <v>2136</v>
      </c>
      <c r="D74" s="12" t="str">
        <f>Geral!F35</f>
        <v>à unidade</v>
      </c>
      <c r="E74" s="32">
        <v>0</v>
      </c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6" ht="35" customHeight="1" x14ac:dyDescent="0.15">
      <c r="A75" s="36">
        <f>Geral!A36</f>
        <v>8</v>
      </c>
      <c r="B75" s="41" t="str">
        <f>Geral!D36</f>
        <v>ÁGUA 0,50 L</v>
      </c>
      <c r="C75" s="40">
        <f>Geral!E36</f>
        <v>15624</v>
      </c>
      <c r="D75" s="38" t="str">
        <f>Geral!F36</f>
        <v>à unidade</v>
      </c>
      <c r="E75" s="39">
        <v>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6" ht="35" customHeight="1" x14ac:dyDescent="0.15">
      <c r="A76" s="36">
        <f>Geral!A37</f>
        <v>8</v>
      </c>
      <c r="B76" s="41" t="str">
        <f>Geral!D37</f>
        <v>ÁGUA 1,50 L</v>
      </c>
      <c r="C76" s="40">
        <f>Geral!E37</f>
        <v>4230</v>
      </c>
      <c r="D76" s="38" t="str">
        <f>Geral!F37</f>
        <v>à unidade</v>
      </c>
      <c r="E76" s="39">
        <v>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6" ht="27.75" customHeight="1" x14ac:dyDescent="0.15">
      <c r="A77" s="14"/>
      <c r="B77" s="15"/>
      <c r="C77" s="16"/>
      <c r="D77" s="24" t="s">
        <v>82</v>
      </c>
      <c r="E77" s="15">
        <f>AVERAGEIF(Tabela356732489[Preço por Unidade para o Agrupamento de Escolas N.º 2 de Abrantes (Euros s/IVA) em Algarismos],"&lt;&gt;NULL")</f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2"/>
    </row>
    <row r="78" spans="1:26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48" customFormat="1" ht="19" customHeight="1" x14ac:dyDescent="0.15">
      <c r="A80" s="53" t="str">
        <f>"Lote "&amp;Geral!A41&amp;": Proposta de Preços"</f>
        <v>Lote 9: Proposta de Preços</v>
      </c>
      <c r="B80" s="53"/>
      <c r="C80" s="55" t="str">
        <f>Geral!B41</f>
        <v>SUMO COMPAL PEQUENO</v>
      </c>
      <c r="D80" s="55"/>
      <c r="E80" s="49" t="s">
        <v>66</v>
      </c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s="48" customFormat="1" ht="83" customHeight="1" x14ac:dyDescent="0.15">
      <c r="A81" s="53"/>
      <c r="B81" s="53"/>
      <c r="C81" s="55"/>
      <c r="D81" s="55"/>
      <c r="E81" s="46">
        <v>7065.45</v>
      </c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.75" customHeight="1" x14ac:dyDescent="0.15">
      <c r="A82" s="8"/>
      <c r="B82" s="7"/>
      <c r="C82" s="11"/>
      <c r="D82" s="11"/>
      <c r="E82" s="7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74.25" customHeight="1" x14ac:dyDescent="0.15">
      <c r="A83" s="19" t="s">
        <v>30</v>
      </c>
      <c r="B83" s="20" t="s">
        <v>2</v>
      </c>
      <c r="C83" s="20" t="s">
        <v>65</v>
      </c>
      <c r="D83" s="20" t="s">
        <v>3</v>
      </c>
      <c r="E83" s="21" t="s">
        <v>4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6" ht="35" customHeight="1" x14ac:dyDescent="0.15">
      <c r="A84" s="12">
        <f>Geral!A41</f>
        <v>9</v>
      </c>
      <c r="B84" s="12" t="str">
        <f>Geral!D41</f>
        <v>SUMOS C/ BAIXO TEOR DE AÇUCAR(Néctares: até 250 mL, teor de fruta de 25-50%, sem corantes, conservantes e outros aditivos. Sumos de fruta: com pelo menos 50% de fruta e/ou vegetais, até 250 mL. Mono-doses de fruta líquida: até 110 mL, teor de fruta mínimo de 70%, sem edulcorantes, açúcar e aditivos.)</v>
      </c>
      <c r="C84" s="12">
        <f>Geral!E41</f>
        <v>13422</v>
      </c>
      <c r="D84" s="12" t="str">
        <f>Geral!F41</f>
        <v>à unidade</v>
      </c>
      <c r="E84" s="32">
        <v>0</v>
      </c>
      <c r="F84" s="3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6" ht="27.75" customHeight="1" x14ac:dyDescent="0.15">
      <c r="A85" s="14"/>
      <c r="B85" s="15"/>
      <c r="C85" s="16"/>
      <c r="D85" s="24" t="s">
        <v>83</v>
      </c>
      <c r="E85" s="15">
        <f>AVERAGEIF(Tabela35673248910[Preço por Unidade para o Agrupamento de Escolas N.º 2 de Abrantes (Euros s/IVA) em Algarismos],"&lt;&gt;NULL")</f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2"/>
    </row>
    <row r="86" spans="1:26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48" customFormat="1" ht="19" customHeight="1" x14ac:dyDescent="0.15">
      <c r="A88" s="53" t="str">
        <f>"Lote "&amp;Geral!A45&amp;": Proposta de Preços"</f>
        <v>Lote 10: Proposta de Preços</v>
      </c>
      <c r="B88" s="53"/>
      <c r="C88" s="54" t="str">
        <f>Geral!B45</f>
        <v>PRODUTOS LÁCTEOS</v>
      </c>
      <c r="D88" s="54"/>
      <c r="E88" s="49" t="s">
        <v>66</v>
      </c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s="48" customFormat="1" ht="35" customHeight="1" x14ac:dyDescent="0.15">
      <c r="A89" s="53"/>
      <c r="B89" s="53"/>
      <c r="C89" s="54"/>
      <c r="D89" s="54"/>
      <c r="E89" s="46">
        <v>17059.060000000001</v>
      </c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74.25" customHeight="1" x14ac:dyDescent="0.15">
      <c r="A91" s="19" t="s">
        <v>30</v>
      </c>
      <c r="B91" s="20" t="s">
        <v>2</v>
      </c>
      <c r="C91" s="20" t="s">
        <v>65</v>
      </c>
      <c r="D91" s="20" t="s">
        <v>3</v>
      </c>
      <c r="E91" s="21" t="s">
        <v>4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6" ht="36" customHeight="1" x14ac:dyDescent="0.15">
      <c r="A92" s="12">
        <f>Geral!A45</f>
        <v>10</v>
      </c>
      <c r="B92" s="12" t="str">
        <f>Geral!D45</f>
        <v>LEITE MEIO GORDO S/LACTOSE</v>
      </c>
      <c r="C92" s="12">
        <f>Geral!E45</f>
        <v>4</v>
      </c>
      <c r="D92" s="12" t="str">
        <f>Geral!F45</f>
        <v>Litro</v>
      </c>
      <c r="E92" s="32">
        <v>0</v>
      </c>
      <c r="F92" s="3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6" ht="36" customHeight="1" x14ac:dyDescent="0.15">
      <c r="A93" s="36">
        <f>Geral!A46</f>
        <v>10</v>
      </c>
      <c r="B93" s="41" t="str">
        <f>Geral!D46</f>
        <v>LEITE MEIO GORDO</v>
      </c>
      <c r="C93" s="40">
        <f>Geral!E46</f>
        <v>600</v>
      </c>
      <c r="D93" s="38" t="str">
        <f>Geral!F46</f>
        <v>Litro</v>
      </c>
      <c r="E93" s="39">
        <v>0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6" ht="36" customHeight="1" x14ac:dyDescent="0.15">
      <c r="A94" s="36">
        <f>Geral!A47</f>
        <v>10</v>
      </c>
      <c r="B94" s="41" t="str">
        <f>Geral!D47</f>
        <v>QUEIJO com teor de gordura inferior a 45%</v>
      </c>
      <c r="C94" s="40">
        <f>Geral!E47</f>
        <v>593</v>
      </c>
      <c r="D94" s="38" t="str">
        <f>Geral!F47</f>
        <v>kg</v>
      </c>
      <c r="E94" s="39">
        <v>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6" ht="36" customHeight="1" x14ac:dyDescent="0.15">
      <c r="A95" s="36">
        <f>Geral!A48</f>
        <v>10</v>
      </c>
      <c r="B95" s="41" t="str">
        <f>Geral!D48</f>
        <v>QUEIJO FRESCO BARRA</v>
      </c>
      <c r="C95" s="40">
        <f>Geral!E48</f>
        <v>142</v>
      </c>
      <c r="D95" s="38" t="str">
        <f>Geral!F48</f>
        <v>kg</v>
      </c>
      <c r="E95" s="39">
        <v>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6" ht="36" customHeight="1" x14ac:dyDescent="0.15">
      <c r="A96" s="12">
        <f>Geral!A49</f>
        <v>10</v>
      </c>
      <c r="B96" s="42" t="str">
        <f>Geral!D49</f>
        <v>MANTEIGA</v>
      </c>
      <c r="C96" s="43">
        <f>Geral!E49</f>
        <v>282</v>
      </c>
      <c r="D96" s="22" t="str">
        <f>Geral!F49</f>
        <v>kg</v>
      </c>
      <c r="E96" s="32">
        <v>0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6" ht="36" customHeight="1" x14ac:dyDescent="0.15">
      <c r="A97" s="12">
        <f>Geral!A50</f>
        <v>10</v>
      </c>
      <c r="B97" s="42" t="str">
        <f>Geral!D50</f>
        <v>PALITOS VACA QUE RI</v>
      </c>
      <c r="C97" s="43">
        <f>Geral!E50</f>
        <v>1524</v>
      </c>
      <c r="D97" s="22" t="str">
        <f>Geral!F50</f>
        <v>à unidade</v>
      </c>
      <c r="E97" s="32">
        <v>0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6" ht="27.75" customHeight="1" x14ac:dyDescent="0.15">
      <c r="A98" s="14"/>
      <c r="B98" s="15"/>
      <c r="C98" s="16"/>
      <c r="D98" s="24" t="s">
        <v>84</v>
      </c>
      <c r="E98" s="15">
        <f>AVERAGEIF(Tabela3567324891014[Preço por Unidade para o Agrupamento de Escolas N.º 2 de Abrantes (Euros s/IVA) em Algarismos],"&lt;&gt;NULL")</f>
        <v>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2"/>
    </row>
    <row r="99" spans="1:26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48" customFormat="1" ht="19" customHeight="1" x14ac:dyDescent="0.15">
      <c r="A101" s="53" t="str">
        <f>"Lote "&amp;Geral!A54&amp;": Proposta de Preços"</f>
        <v>Lote 11: Proposta de Preços</v>
      </c>
      <c r="B101" s="53"/>
      <c r="C101" s="54" t="str">
        <f>Geral!B54</f>
        <v>CAFÉ</v>
      </c>
      <c r="D101" s="54"/>
      <c r="E101" s="49" t="s">
        <v>66</v>
      </c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s="48" customFormat="1" ht="35" customHeight="1" x14ac:dyDescent="0.15">
      <c r="A102" s="53"/>
      <c r="B102" s="53"/>
      <c r="C102" s="54"/>
      <c r="D102" s="54"/>
      <c r="E102" s="46">
        <v>2096.91</v>
      </c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74.25" customHeight="1" x14ac:dyDescent="0.15">
      <c r="A104" s="19" t="s">
        <v>30</v>
      </c>
      <c r="B104" s="20" t="s">
        <v>2</v>
      </c>
      <c r="C104" s="20" t="s">
        <v>65</v>
      </c>
      <c r="D104" s="20" t="s">
        <v>3</v>
      </c>
      <c r="E104" s="21" t="s">
        <v>4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6" ht="36" customHeight="1" x14ac:dyDescent="0.15">
      <c r="A105" s="12">
        <f>Geral!A54</f>
        <v>11</v>
      </c>
      <c r="B105" s="12" t="str">
        <f>Geral!D54</f>
        <v>CAFÉ GRÃO, LOTE SUPERIOR</v>
      </c>
      <c r="C105" s="12">
        <f>Geral!E54</f>
        <v>117</v>
      </c>
      <c r="D105" s="12" t="str">
        <f>Geral!F54</f>
        <v>kg</v>
      </c>
      <c r="E105" s="32">
        <v>0</v>
      </c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6" ht="36" customHeight="1" x14ac:dyDescent="0.15">
      <c r="A106" s="36">
        <f>Geral!A55</f>
        <v>11</v>
      </c>
      <c r="B106" s="41" t="str">
        <f>Geral!D55</f>
        <v xml:space="preserve">DESCAFEINADO </v>
      </c>
      <c r="C106" s="40">
        <f>Geral!E55</f>
        <v>750</v>
      </c>
      <c r="D106" s="38" t="str">
        <f>Geral!F55</f>
        <v>Saqueta</v>
      </c>
      <c r="E106" s="39">
        <v>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6" ht="36" customHeight="1" x14ac:dyDescent="0.15">
      <c r="A107" s="36">
        <f>Geral!A56</f>
        <v>11</v>
      </c>
      <c r="B107" s="41" t="str">
        <f>Geral!D56</f>
        <v>CACAU</v>
      </c>
      <c r="C107" s="40">
        <f>Geral!E56</f>
        <v>13</v>
      </c>
      <c r="D107" s="38" t="str">
        <f>Geral!F56</f>
        <v>kg</v>
      </c>
      <c r="E107" s="39">
        <v>0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6" ht="27.75" customHeight="1" x14ac:dyDescent="0.15">
      <c r="A108" s="14"/>
      <c r="B108" s="15"/>
      <c r="C108" s="16"/>
      <c r="D108" s="24" t="s">
        <v>85</v>
      </c>
      <c r="E108" s="15">
        <f>AVERAGEIF(Tabela356732489101430[Preço por Unidade para o Agrupamento de Escolas N.º 2 de Abrantes (Euros s/IVA) em Algarismos],"&lt;&gt;NULL")</f>
        <v>0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2"/>
    </row>
    <row r="109" spans="1:26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48" customFormat="1" ht="19" customHeight="1" x14ac:dyDescent="0.15">
      <c r="A111" s="53" t="str">
        <f>"Lote "&amp;Geral!A60&amp;": Proposta de Preços"</f>
        <v>Lote 12: Proposta de Preços</v>
      </c>
      <c r="B111" s="53"/>
      <c r="C111" s="54" t="str">
        <f>Geral!B60</f>
        <v>ATUM</v>
      </c>
      <c r="D111" s="54"/>
      <c r="E111" s="49" t="s">
        <v>66</v>
      </c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s="48" customFormat="1" ht="35" customHeight="1" x14ac:dyDescent="0.15">
      <c r="A112" s="53"/>
      <c r="B112" s="53"/>
      <c r="C112" s="54"/>
      <c r="D112" s="54"/>
      <c r="E112" s="46">
        <v>642.6</v>
      </c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74.25" customHeight="1" x14ac:dyDescent="0.15">
      <c r="A114" s="19" t="s">
        <v>30</v>
      </c>
      <c r="B114" s="20" t="s">
        <v>2</v>
      </c>
      <c r="C114" s="20" t="s">
        <v>65</v>
      </c>
      <c r="D114" s="20" t="s">
        <v>3</v>
      </c>
      <c r="E114" s="21" t="s">
        <v>4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6" ht="36" customHeight="1" x14ac:dyDescent="0.15">
      <c r="A115" s="12">
        <f>Geral!A60</f>
        <v>12</v>
      </c>
      <c r="B115" s="12" t="str">
        <f>Geral!D60</f>
        <v>ATUM (ao natural; em água)</v>
      </c>
      <c r="C115" s="12">
        <f>Geral!E60</f>
        <v>104</v>
      </c>
      <c r="D115" s="12" t="str">
        <f>Geral!F60</f>
        <v>kg</v>
      </c>
      <c r="E115" s="32">
        <v>0</v>
      </c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6" ht="27.75" customHeight="1" x14ac:dyDescent="0.15">
      <c r="A116" s="14"/>
      <c r="B116" s="15"/>
      <c r="C116" s="16"/>
      <c r="D116" s="24" t="s">
        <v>86</v>
      </c>
      <c r="E116" s="15">
        <f>AVERAGEIF(Tabela35673248910143031[Preço por Unidade para o Agrupamento de Escolas N.º 2 de Abrantes (Euros s/IVA) em Algarismos],"&lt;&gt;NULL")</f>
        <v>0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2"/>
    </row>
    <row r="117" spans="1:26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48" customFormat="1" ht="19" customHeight="1" x14ac:dyDescent="0.15">
      <c r="A119" s="53" t="str">
        <f>"Lote "&amp;Geral!A64&amp;": Proposta de Preços"</f>
        <v>Lote 13: Proposta de Preços</v>
      </c>
      <c r="B119" s="53"/>
      <c r="C119" s="54" t="str">
        <f>Geral!B64</f>
        <v>FRUTA E LEGUMES</v>
      </c>
      <c r="D119" s="54"/>
      <c r="E119" s="49" t="s">
        <v>66</v>
      </c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s="48" customFormat="1" ht="35" customHeight="1" x14ac:dyDescent="0.15">
      <c r="A120" s="53"/>
      <c r="B120" s="53"/>
      <c r="C120" s="54"/>
      <c r="D120" s="54"/>
      <c r="E120" s="46">
        <f>Geral!C64</f>
        <v>1792.97</v>
      </c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74.25" customHeight="1" x14ac:dyDescent="0.15">
      <c r="A122" s="19" t="s">
        <v>30</v>
      </c>
      <c r="B122" s="20" t="s">
        <v>2</v>
      </c>
      <c r="C122" s="20" t="s">
        <v>65</v>
      </c>
      <c r="D122" s="20" t="s">
        <v>3</v>
      </c>
      <c r="E122" s="21" t="s">
        <v>4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6" ht="35" customHeight="1" x14ac:dyDescent="0.15">
      <c r="A123" s="12">
        <f>Geral!A64</f>
        <v>13</v>
      </c>
      <c r="B123" s="12" t="str">
        <f>Geral!D64</f>
        <v>ALFACE</v>
      </c>
      <c r="C123" s="12">
        <v>61</v>
      </c>
      <c r="D123" s="12" t="str">
        <f>Geral!F64</f>
        <v>kg</v>
      </c>
      <c r="E123" s="32">
        <v>0</v>
      </c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6" ht="35" customHeight="1" x14ac:dyDescent="0.15">
      <c r="A124" s="36">
        <f>Geral!A65</f>
        <v>13</v>
      </c>
      <c r="B124" s="41" t="str">
        <f>Geral!D65</f>
        <v>BANANA</v>
      </c>
      <c r="C124" s="40">
        <f>Geral!E65</f>
        <v>148</v>
      </c>
      <c r="D124" s="38" t="str">
        <f>Geral!F65</f>
        <v>kg</v>
      </c>
      <c r="E124" s="39">
        <v>0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6" ht="35" customHeight="1" x14ac:dyDescent="0.15">
      <c r="A125" s="36">
        <f>Geral!A66</f>
        <v>13</v>
      </c>
      <c r="B125" s="41" t="str">
        <f>Geral!D66</f>
        <v>CENOURA</v>
      </c>
      <c r="C125" s="40">
        <v>50</v>
      </c>
      <c r="D125" s="38" t="str">
        <f>Geral!F66</f>
        <v>kg</v>
      </c>
      <c r="E125" s="39">
        <v>0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6" ht="35" customHeight="1" x14ac:dyDescent="0.15">
      <c r="A126" s="12">
        <f>Geral!A67</f>
        <v>13</v>
      </c>
      <c r="B126" s="42" t="str">
        <f>Geral!D67</f>
        <v>LARANJA</v>
      </c>
      <c r="C126" s="43">
        <f>Geral!E67</f>
        <v>161</v>
      </c>
      <c r="D126" s="22" t="str">
        <f>Geral!F67</f>
        <v>kg</v>
      </c>
      <c r="E126" s="32">
        <v>0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6" ht="35" customHeight="1" x14ac:dyDescent="0.15">
      <c r="A127" s="12">
        <f>Geral!A68</f>
        <v>13</v>
      </c>
      <c r="B127" s="42" t="str">
        <f>Geral!D68</f>
        <v>MAÇÃ</v>
      </c>
      <c r="C127" s="43">
        <f>Geral!E68</f>
        <v>54</v>
      </c>
      <c r="D127" s="22" t="str">
        <f>Geral!F68</f>
        <v>kg</v>
      </c>
      <c r="E127" s="32">
        <v>0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6" ht="35" customHeight="1" x14ac:dyDescent="0.15">
      <c r="A128" s="12">
        <f>Geral!A69</f>
        <v>13</v>
      </c>
      <c r="B128" s="42" t="str">
        <f>Geral!D69</f>
        <v>TOMATE</v>
      </c>
      <c r="C128" s="43">
        <v>103</v>
      </c>
      <c r="D128" s="22" t="str">
        <f>Geral!F69</f>
        <v>kg</v>
      </c>
      <c r="E128" s="32">
        <v>0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6" ht="27.75" customHeight="1" x14ac:dyDescent="0.15">
      <c r="A129" s="14"/>
      <c r="B129" s="15"/>
      <c r="C129" s="16"/>
      <c r="D129" s="24" t="s">
        <v>87</v>
      </c>
      <c r="E129" s="15">
        <f>AVERAGEIF(Tabela3567324891014303132[Preço por Unidade para o Agrupamento de Escolas N.º 2 de Abrantes (Euros s/IVA) em Algarismos],"&lt;&gt;NULL")</f>
        <v>0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2"/>
    </row>
    <row r="130" spans="1:26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s="48" customFormat="1" ht="19" customHeight="1" x14ac:dyDescent="0.15">
      <c r="A132" s="53" t="str">
        <f>"Lote "&amp;Geral!A73&amp;": Proposta de Preços"</f>
        <v>Lote 14: Proposta de Preços</v>
      </c>
      <c r="B132" s="53"/>
      <c r="C132" s="54" t="str">
        <f>Geral!B73</f>
        <v>CHARCUTARIA</v>
      </c>
      <c r="D132" s="54"/>
      <c r="E132" s="49" t="s">
        <v>66</v>
      </c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s="48" customFormat="1" ht="35" customHeight="1" x14ac:dyDescent="0.15">
      <c r="A133" s="53"/>
      <c r="B133" s="53"/>
      <c r="C133" s="54"/>
      <c r="D133" s="54"/>
      <c r="E133" s="46">
        <f>Geral!C73</f>
        <v>3722.54</v>
      </c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74.25" customHeight="1" x14ac:dyDescent="0.15">
      <c r="A135" s="19" t="s">
        <v>30</v>
      </c>
      <c r="B135" s="20" t="s">
        <v>2</v>
      </c>
      <c r="C135" s="20" t="s">
        <v>65</v>
      </c>
      <c r="D135" s="20" t="s">
        <v>3</v>
      </c>
      <c r="E135" s="21" t="s">
        <v>4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6" ht="35" customHeight="1" x14ac:dyDescent="0.15">
      <c r="A136" s="12">
        <f>Geral!A73</f>
        <v>14</v>
      </c>
      <c r="B136" s="12" t="str">
        <f>Geral!D73</f>
        <v>FIAMBRE FATIADO (Aves)</v>
      </c>
      <c r="C136" s="12">
        <f>Geral!E73</f>
        <v>715</v>
      </c>
      <c r="D136" s="12" t="str">
        <f>Geral!F73</f>
        <v>kg</v>
      </c>
      <c r="E136" s="32">
        <v>0</v>
      </c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6" ht="27.75" customHeight="1" x14ac:dyDescent="0.15">
      <c r="A137" s="14"/>
      <c r="B137" s="15"/>
      <c r="C137" s="16"/>
      <c r="D137" s="24" t="s">
        <v>88</v>
      </c>
      <c r="E137" s="15">
        <f>AVERAGEIF(Tabela356732489101430313234[Preço por Unidade para o Agrupamento de Escolas N.º 2 de Abrantes (Euros s/IVA) em Algarismos],"&lt;&gt;NULL")</f>
        <v>0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2"/>
    </row>
    <row r="138" spans="1:26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s="48" customFormat="1" ht="19" customHeight="1" x14ac:dyDescent="0.15">
      <c r="A140" s="53" t="str">
        <f>"Lote "&amp;Geral!A77&amp;": Proposta de Preços"</f>
        <v>Lote 15: Proposta de Preços</v>
      </c>
      <c r="B140" s="53"/>
      <c r="C140" s="54" t="str">
        <f>Geral!B77</f>
        <v>AÇUCARES</v>
      </c>
      <c r="D140" s="54"/>
      <c r="E140" s="49" t="s">
        <v>66</v>
      </c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s="48" customFormat="1" ht="35" customHeight="1" x14ac:dyDescent="0.15">
      <c r="A141" s="53"/>
      <c r="B141" s="53"/>
      <c r="C141" s="54"/>
      <c r="D141" s="54"/>
      <c r="E141" s="46">
        <v>125.23</v>
      </c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74.25" customHeight="1" x14ac:dyDescent="0.15">
      <c r="A143" s="19" t="s">
        <v>30</v>
      </c>
      <c r="B143" s="20" t="s">
        <v>2</v>
      </c>
      <c r="C143" s="20" t="s">
        <v>65</v>
      </c>
      <c r="D143" s="20" t="s">
        <v>3</v>
      </c>
      <c r="E143" s="21" t="s">
        <v>4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6" ht="35" customHeight="1" x14ac:dyDescent="0.15">
      <c r="A144" s="12">
        <f>Geral!A77</f>
        <v>15</v>
      </c>
      <c r="B144" s="12" t="str">
        <f>Geral!D77</f>
        <v>ADOÇANTE</v>
      </c>
      <c r="C144" s="12">
        <f>Geral!E77</f>
        <v>1000</v>
      </c>
      <c r="D144" s="12" t="str">
        <f>Geral!F77</f>
        <v>Saqueta</v>
      </c>
      <c r="E144" s="32">
        <v>0</v>
      </c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6" ht="35" customHeight="1" x14ac:dyDescent="0.15">
      <c r="A145" s="36">
        <f>Geral!A78</f>
        <v>15</v>
      </c>
      <c r="B145" s="41" t="str">
        <f>Geral!D78</f>
        <v>AÇUCAR</v>
      </c>
      <c r="C145" s="40">
        <f>Geral!E78</f>
        <v>7000</v>
      </c>
      <c r="D145" s="38" t="str">
        <f>Geral!F78</f>
        <v>Saqueta</v>
      </c>
      <c r="E145" s="39">
        <v>0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6" ht="27.75" customHeight="1" x14ac:dyDescent="0.15">
      <c r="A146" s="14"/>
      <c r="B146" s="15"/>
      <c r="C146" s="16"/>
      <c r="D146" s="24" t="s">
        <v>89</v>
      </c>
      <c r="E146" s="15">
        <f>AVERAGEIF(Tabela35673248910143031323435[Preço por Unidade para o Agrupamento de Escolas N.º 2 de Abrantes (Euros s/IVA) em Algarismos],"&lt;&gt;NULL")</f>
        <v>0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2"/>
    </row>
    <row r="147" spans="1:26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s="48" customFormat="1" ht="19" customHeight="1" x14ac:dyDescent="0.15">
      <c r="A149" s="53" t="str">
        <f>"Lote "&amp;Geral!A82&amp;": Proposta de Preços"</f>
        <v>Lote 16: Proposta de Preços</v>
      </c>
      <c r="B149" s="53"/>
      <c r="C149" s="54" t="str">
        <f>Geral!B82</f>
        <v>FRUTA DESIDRATADA</v>
      </c>
      <c r="D149" s="54"/>
      <c r="E149" s="49" t="s">
        <v>66</v>
      </c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s="48" customFormat="1" ht="35" customHeight="1" x14ac:dyDescent="0.15">
      <c r="A150" s="53"/>
      <c r="B150" s="53"/>
      <c r="C150" s="54"/>
      <c r="D150" s="54"/>
      <c r="E150" s="46">
        <v>512.98</v>
      </c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74.25" customHeight="1" x14ac:dyDescent="0.15">
      <c r="A152" s="19" t="s">
        <v>30</v>
      </c>
      <c r="B152" s="20" t="s">
        <v>2</v>
      </c>
      <c r="C152" s="20" t="s">
        <v>65</v>
      </c>
      <c r="D152" s="20" t="s">
        <v>3</v>
      </c>
      <c r="E152" s="21" t="s">
        <v>4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6" ht="35" customHeight="1" x14ac:dyDescent="0.15">
      <c r="A153" s="12">
        <f>Geral!A82</f>
        <v>16</v>
      </c>
      <c r="B153" s="12" t="str">
        <f>Geral!D82</f>
        <v>FRUTA DESIDRATADA(sem adição de óleos ou sal)</v>
      </c>
      <c r="C153" s="12">
        <f>Geral!E82</f>
        <v>0</v>
      </c>
      <c r="D153" s="12" t="str">
        <f>Geral!F82</f>
        <v>Doses individuais</v>
      </c>
      <c r="E153" s="32">
        <v>0</v>
      </c>
      <c r="F153" s="3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6" ht="27.75" customHeight="1" x14ac:dyDescent="0.15">
      <c r="A154" s="14"/>
      <c r="B154" s="15"/>
      <c r="C154" s="16"/>
      <c r="D154" s="24" t="s">
        <v>90</v>
      </c>
      <c r="E154" s="15">
        <f>AVERAGEIF(Tabela3567324891014303132343536[Preço por Unidade para o Agrupamento de Escolas N.º 2 de Abrantes (Euros s/IVA) em Algarismos],"&lt;&gt;NULL")</f>
        <v>0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2"/>
    </row>
    <row r="155" spans="1:26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s="48" customFormat="1" ht="19" customHeight="1" x14ac:dyDescent="0.15">
      <c r="A157" s="53" t="str">
        <f>"Lote "&amp;Geral!A86&amp;": Proposta de Preços"</f>
        <v>Lote 17: Proposta de Preços</v>
      </c>
      <c r="B157" s="53"/>
      <c r="C157" s="54" t="str">
        <f>Geral!B86</f>
        <v>GELADOS DE LEITE E/OU FRUTA</v>
      </c>
      <c r="D157" s="54"/>
      <c r="E157" s="49" t="s">
        <v>66</v>
      </c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s="48" customFormat="1" ht="35" customHeight="1" x14ac:dyDescent="0.15">
      <c r="A158" s="53"/>
      <c r="B158" s="53"/>
      <c r="C158" s="54"/>
      <c r="D158" s="54"/>
      <c r="E158" s="46">
        <f>Geral!C86</f>
        <v>8623.99</v>
      </c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74.25" customHeight="1" x14ac:dyDescent="0.15">
      <c r="A160" s="19" t="s">
        <v>30</v>
      </c>
      <c r="B160" s="20" t="s">
        <v>2</v>
      </c>
      <c r="C160" s="20" t="s">
        <v>65</v>
      </c>
      <c r="D160" s="20" t="s">
        <v>3</v>
      </c>
      <c r="E160" s="21" t="s">
        <v>4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6" ht="35" customHeight="1" x14ac:dyDescent="0.15">
      <c r="A161" s="12">
        <f>Geral!A86</f>
        <v>17</v>
      </c>
      <c r="B161" s="12" t="str">
        <f>Geral!D86</f>
        <v>EPA GELADO DE LEITE</v>
      </c>
      <c r="C161" s="12">
        <f>Geral!E86</f>
        <v>870</v>
      </c>
      <c r="D161" s="12" t="str">
        <f>Geral!F86</f>
        <v>à unidade</v>
      </c>
      <c r="E161" s="32">
        <v>0</v>
      </c>
      <c r="F161" s="3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6" ht="35" customHeight="1" x14ac:dyDescent="0.15">
      <c r="A162" s="36">
        <f>Geral!A87</f>
        <v>17</v>
      </c>
      <c r="B162" s="41" t="str">
        <f>Geral!D87</f>
        <v>SOLERO GELADO DE FUTA E LEITE</v>
      </c>
      <c r="C162" s="40">
        <f>Geral!E87</f>
        <v>275</v>
      </c>
      <c r="D162" s="38" t="str">
        <f>Geral!F87</f>
        <v>à unidade</v>
      </c>
      <c r="E162" s="39">
        <v>0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6" ht="35" customHeight="1" x14ac:dyDescent="0.15">
      <c r="A163" s="36">
        <f>Geral!A88</f>
        <v>17</v>
      </c>
      <c r="B163" s="41" t="str">
        <f>Geral!D88</f>
        <v>PERNA DE PAU</v>
      </c>
      <c r="C163" s="40">
        <f>Geral!E88</f>
        <v>570</v>
      </c>
      <c r="D163" s="38" t="str">
        <f>Geral!F88</f>
        <v>à unidade</v>
      </c>
      <c r="E163" s="39">
        <v>0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6" ht="35" customHeight="1" x14ac:dyDescent="0.15">
      <c r="A164" s="12">
        <f>Geral!A89</f>
        <v>17</v>
      </c>
      <c r="B164" s="42" t="str">
        <f>Geral!D89</f>
        <v>CORNETTO</v>
      </c>
      <c r="C164" s="43">
        <f>Geral!E89</f>
        <v>2823</v>
      </c>
      <c r="D164" s="22" t="str">
        <f>Geral!F89</f>
        <v>à unidade</v>
      </c>
      <c r="E164" s="32">
        <v>0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6" ht="35" customHeight="1" x14ac:dyDescent="0.15">
      <c r="A165" s="12">
        <f>Geral!A90</f>
        <v>17</v>
      </c>
      <c r="B165" s="42" t="str">
        <f>Geral!D90</f>
        <v>MAGNUM</v>
      </c>
      <c r="C165" s="43">
        <f>Geral!E90</f>
        <v>2320</v>
      </c>
      <c r="D165" s="22" t="str">
        <f>Geral!F90</f>
        <v>à unidade</v>
      </c>
      <c r="E165" s="32">
        <v>0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6" ht="27.75" customHeight="1" x14ac:dyDescent="0.15">
      <c r="A166" s="14"/>
      <c r="B166" s="15"/>
      <c r="C166" s="16"/>
      <c r="D166" s="24" t="s">
        <v>91</v>
      </c>
      <c r="E166" s="15">
        <f>AVERAGEIF(Tabela356732489101430313237[Preço por Unidade para o Agrupamento de Escolas N.º 2 de Abrantes (Euros s/IVA) em Algarismos],"&lt;&gt;NULL")</f>
        <v>0</v>
      </c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2"/>
    </row>
    <row r="167" spans="1:26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s="48" customFormat="1" ht="19" customHeight="1" x14ac:dyDescent="0.15">
      <c r="A169" s="53" t="str">
        <f>"Lote "&amp;Geral!A94&amp;": Proposta de Preços"</f>
        <v>Lote 18: Proposta de Preços</v>
      </c>
      <c r="B169" s="53"/>
      <c r="C169" s="54" t="str">
        <f>Geral!B94</f>
        <v>CARNE ASSADA</v>
      </c>
      <c r="D169" s="54"/>
      <c r="E169" s="49" t="s">
        <v>66</v>
      </c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s="48" customFormat="1" ht="35" customHeight="1" x14ac:dyDescent="0.15">
      <c r="A170" s="53"/>
      <c r="B170" s="53"/>
      <c r="C170" s="54"/>
      <c r="D170" s="54"/>
      <c r="E170" s="46">
        <f>Geral!C94</f>
        <v>1713.61</v>
      </c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74.25" customHeight="1" x14ac:dyDescent="0.15">
      <c r="A172" s="19" t="s">
        <v>30</v>
      </c>
      <c r="B172" s="20" t="s">
        <v>2</v>
      </c>
      <c r="C172" s="20" t="s">
        <v>65</v>
      </c>
      <c r="D172" s="20" t="s">
        <v>3</v>
      </c>
      <c r="E172" s="21" t="s">
        <v>4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6" ht="35" customHeight="1" x14ac:dyDescent="0.15">
      <c r="A173" s="12">
        <f>Geral!A94</f>
        <v>18</v>
      </c>
      <c r="B173" s="12" t="str">
        <f>Geral!D94</f>
        <v>CARNE DE PORCO ASSADA (em vácuo)</v>
      </c>
      <c r="C173" s="12">
        <f>Geral!E94</f>
        <v>468</v>
      </c>
      <c r="D173" s="12" t="str">
        <f>Geral!F94</f>
        <v>kg</v>
      </c>
      <c r="E173" s="32">
        <v>0</v>
      </c>
      <c r="F173" s="3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6" ht="27.75" customHeight="1" x14ac:dyDescent="0.15">
      <c r="A174" s="14"/>
      <c r="B174" s="15"/>
      <c r="C174" s="16"/>
      <c r="D174" s="24" t="s">
        <v>92</v>
      </c>
      <c r="E174" s="15">
        <f>AVERAGEIF(Tabela356732489101430313234353638[Preço por Unidade para o Agrupamento de Escolas N.º 2 de Abrantes (Euros s/IVA) em Algarismos],"&lt;&gt;NULL")</f>
        <v>0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2"/>
    </row>
    <row r="175" spans="1:26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s="48" customFormat="1" ht="19" customHeight="1" x14ac:dyDescent="0.15">
      <c r="A177" s="53" t="str">
        <f>"Lote "&amp;Geral!A98&amp;": Proposta de Preços"</f>
        <v>Lote 19: Proposta de Preços</v>
      </c>
      <c r="B177" s="53"/>
      <c r="C177" s="54" t="str">
        <f>Geral!B98</f>
        <v>OVO COZIDO</v>
      </c>
      <c r="D177" s="54"/>
      <c r="E177" s="49" t="s">
        <v>66</v>
      </c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s="48" customFormat="1" ht="35" customHeight="1" x14ac:dyDescent="0.15">
      <c r="A178" s="53"/>
      <c r="B178" s="53"/>
      <c r="C178" s="54"/>
      <c r="D178" s="54"/>
      <c r="E178" s="46">
        <f>Geral!C98</f>
        <v>387.87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74.25" customHeight="1" x14ac:dyDescent="0.15">
      <c r="A180" s="19" t="s">
        <v>30</v>
      </c>
      <c r="B180" s="20" t="s">
        <v>2</v>
      </c>
      <c r="C180" s="20" t="s">
        <v>65</v>
      </c>
      <c r="D180" s="20" t="s">
        <v>3</v>
      </c>
      <c r="E180" s="21" t="s">
        <v>4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6" ht="35" customHeight="1" x14ac:dyDescent="0.15">
      <c r="A181" s="12">
        <f>Geral!A98</f>
        <v>19</v>
      </c>
      <c r="B181" s="12" t="str">
        <f>Geral!D98</f>
        <v>OVO COZIDO</v>
      </c>
      <c r="C181" s="12">
        <f>Geral!E98</f>
        <v>1608</v>
      </c>
      <c r="D181" s="12" t="str">
        <f>Geral!F98</f>
        <v>à unidade</v>
      </c>
      <c r="E181" s="32">
        <v>0</v>
      </c>
      <c r="F181" s="3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6" ht="27.75" customHeight="1" x14ac:dyDescent="0.15">
      <c r="A182" s="14"/>
      <c r="B182" s="15"/>
      <c r="C182" s="16"/>
      <c r="D182" s="24" t="s">
        <v>93</v>
      </c>
      <c r="E182" s="15">
        <f>AVERAGEIF(Tabela35673248910143031323435363839[Preço por Unidade para o Agrupamento de Escolas N.º 2 de Abrantes (Euros s/IVA) em Algarismos],"&lt;&gt;NULL")</f>
        <v>0</v>
      </c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2"/>
    </row>
    <row r="183" spans="1:26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 customHeight="1" x14ac:dyDescent="0.15">
      <c r="A919" s="2"/>
      <c r="B919" s="2"/>
      <c r="C919" s="2"/>
      <c r="D919" s="2"/>
      <c r="E919" s="2"/>
    </row>
    <row r="920" spans="1:26" ht="15" customHeight="1" x14ac:dyDescent="0.15">
      <c r="A920" s="2"/>
      <c r="B920" s="2"/>
      <c r="C920" s="2"/>
      <c r="D920" s="2"/>
      <c r="E920" s="2"/>
    </row>
    <row r="921" spans="1:26" ht="15" customHeight="1" x14ac:dyDescent="0.15">
      <c r="A921" s="2"/>
      <c r="B921" s="2"/>
      <c r="C921" s="2"/>
      <c r="D921" s="2"/>
      <c r="E921" s="2"/>
    </row>
    <row r="922" spans="1:26" ht="15" customHeight="1" x14ac:dyDescent="0.15">
      <c r="A922" s="2"/>
      <c r="B922" s="2"/>
      <c r="C922" s="2"/>
      <c r="D922" s="2"/>
      <c r="E922" s="2"/>
    </row>
    <row r="923" spans="1:26" ht="15" customHeight="1" x14ac:dyDescent="0.15">
      <c r="A923" s="2"/>
      <c r="B923" s="2"/>
      <c r="C923" s="2"/>
      <c r="D923" s="2"/>
      <c r="E923" s="2"/>
    </row>
    <row r="924" spans="1:26" ht="15" customHeight="1" x14ac:dyDescent="0.15">
      <c r="A924" s="2"/>
      <c r="B924" s="2"/>
      <c r="C924" s="2"/>
      <c r="D924" s="2"/>
      <c r="E924" s="2"/>
    </row>
    <row r="925" spans="1:26" ht="15" customHeight="1" x14ac:dyDescent="0.15">
      <c r="A925" s="2"/>
      <c r="B925" s="2"/>
      <c r="C925" s="2"/>
      <c r="D925" s="2"/>
      <c r="E925" s="2"/>
    </row>
    <row r="926" spans="1:26" ht="15" customHeight="1" x14ac:dyDescent="0.15">
      <c r="A926" s="2"/>
      <c r="B926" s="2"/>
      <c r="C926" s="2"/>
      <c r="D926" s="2"/>
      <c r="E926" s="2"/>
    </row>
    <row r="927" spans="1:26" ht="15" customHeight="1" x14ac:dyDescent="0.15">
      <c r="A927" s="2"/>
      <c r="B927" s="2"/>
      <c r="C927" s="2"/>
      <c r="D927" s="2"/>
      <c r="E927" s="2"/>
    </row>
    <row r="928" spans="1:26" ht="15" customHeight="1" x14ac:dyDescent="0.15">
      <c r="A928" s="2"/>
      <c r="B928" s="2"/>
      <c r="C928" s="2"/>
      <c r="D928" s="2"/>
      <c r="E928" s="2"/>
    </row>
    <row r="929" spans="1:5" ht="15" customHeight="1" x14ac:dyDescent="0.15">
      <c r="A929" s="2"/>
      <c r="B929" s="2"/>
      <c r="C929" s="2"/>
      <c r="D929" s="2"/>
      <c r="E929" s="2"/>
    </row>
    <row r="930" spans="1:5" ht="15" customHeight="1" x14ac:dyDescent="0.15">
      <c r="A930" s="2"/>
      <c r="B930" s="2"/>
      <c r="C930" s="2"/>
      <c r="D930" s="2"/>
      <c r="E930" s="2"/>
    </row>
    <row r="931" spans="1:5" ht="15" customHeight="1" x14ac:dyDescent="0.15">
      <c r="A931" s="2"/>
      <c r="B931" s="2"/>
      <c r="C931" s="2"/>
      <c r="D931" s="2"/>
      <c r="E931" s="2"/>
    </row>
    <row r="932" spans="1:5" ht="15" customHeight="1" x14ac:dyDescent="0.15">
      <c r="A932" s="2"/>
      <c r="B932" s="2"/>
      <c r="C932" s="2"/>
      <c r="D932" s="2"/>
      <c r="E932" s="2"/>
    </row>
    <row r="933" spans="1:5" ht="15" customHeight="1" x14ac:dyDescent="0.15">
      <c r="A933" s="2"/>
      <c r="B933" s="2"/>
      <c r="C933" s="2"/>
      <c r="D933" s="2"/>
      <c r="E933" s="2"/>
    </row>
    <row r="934" spans="1:5" ht="15" customHeight="1" x14ac:dyDescent="0.15">
      <c r="A934" s="2"/>
      <c r="B934" s="2"/>
      <c r="C934" s="2"/>
      <c r="D934" s="2"/>
      <c r="E934" s="2"/>
    </row>
  </sheetData>
  <sheetProtection algorithmName="SHA-512" hashValue="aJlRZkzstr38FHWjSLi0vrB/5hz7JTbHlrZxKqiQkgUHmeR53AnraYjUElvzDGvzih5k8Oo0zdNZpfAhThf3rg==" saltValue="q+lfoYCrv4qzCwrmKBcScA==" spinCount="100000" sheet="1" objects="1" scenarios="1" selectLockedCells="1"/>
  <mergeCells count="42">
    <mergeCell ref="A17:B18"/>
    <mergeCell ref="C17:D18"/>
    <mergeCell ref="A27:B28"/>
    <mergeCell ref="C27:D28"/>
    <mergeCell ref="A37:B38"/>
    <mergeCell ref="C37:D38"/>
    <mergeCell ref="A5:D5"/>
    <mergeCell ref="A7:D7"/>
    <mergeCell ref="A3:E3"/>
    <mergeCell ref="A2:E2"/>
    <mergeCell ref="A9:B10"/>
    <mergeCell ref="C9:D10"/>
    <mergeCell ref="C45:D46"/>
    <mergeCell ref="C53:D54"/>
    <mergeCell ref="C62:D63"/>
    <mergeCell ref="C70:D71"/>
    <mergeCell ref="C80:D81"/>
    <mergeCell ref="A45:B46"/>
    <mergeCell ref="A53:B54"/>
    <mergeCell ref="A62:B63"/>
    <mergeCell ref="A70:B71"/>
    <mergeCell ref="A80:B81"/>
    <mergeCell ref="A88:B89"/>
    <mergeCell ref="C88:D89"/>
    <mergeCell ref="A101:B102"/>
    <mergeCell ref="C101:D102"/>
    <mergeCell ref="A111:B112"/>
    <mergeCell ref="C111:D112"/>
    <mergeCell ref="A119:B120"/>
    <mergeCell ref="C119:D120"/>
    <mergeCell ref="A132:B133"/>
    <mergeCell ref="C132:D133"/>
    <mergeCell ref="A140:B141"/>
    <mergeCell ref="C140:D141"/>
    <mergeCell ref="A177:B178"/>
    <mergeCell ref="C177:D178"/>
    <mergeCell ref="A149:B150"/>
    <mergeCell ref="C149:D150"/>
    <mergeCell ref="A157:B158"/>
    <mergeCell ref="C157:D158"/>
    <mergeCell ref="A169:B170"/>
    <mergeCell ref="C169:D170"/>
  </mergeCells>
  <printOptions horizontalCentered="1"/>
  <pageMargins left="0.15748031496062992" right="0.15748031496062992" top="0.78740157480314965" bottom="0.78740157480314965" header="0" footer="0"/>
  <pageSetup paperSize="9" scale="76" fitToHeight="7" orientation="portrait" r:id="rId1"/>
  <headerFooter>
    <oddFooter>&amp;CPág. &amp;P |</oddFooter>
  </headerFooter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Geral</vt:lpstr>
      <vt:lpstr>Lotes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cristina.gamito</dc:creator>
  <cp:lastModifiedBy>Microsoft Office User</cp:lastModifiedBy>
  <cp:lastPrinted>2023-07-26T13:04:22Z</cp:lastPrinted>
  <dcterms:created xsi:type="dcterms:W3CDTF">2010-12-03T13:30:45Z</dcterms:created>
  <dcterms:modified xsi:type="dcterms:W3CDTF">2025-12-09T15:57:41Z</dcterms:modified>
</cp:coreProperties>
</file>